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39" documentId="120_S{2AC9BD13-BADA-5192-A53E-5A8FF88502F6}" xr6:coauthVersionLast="47" xr6:coauthVersionMax="47" xr10:uidLastSave="{ED5C960F-A79C-4B02-B40D-EC84273F6F2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<sst xmlns="http://schemas.openxmlformats.org/spreadsheetml/2006/main" count="181506" uniqueCount="39129">
  <si>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</si>
  <si>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</si>
  <si>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</si>
  <si>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</si>
  <si>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</si>
  <si>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</si>
  <si>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</si>
  <si>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</si>
  <si>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</si>
  <si>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</si>
  <si>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</si>
  <si>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</si>
  <si>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</si>
  <si>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</si>
  <si>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</si>
  <si>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</si>
  <si>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</si>
  <si>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</si>
  <si>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</si>
  <si>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</si>
  <si>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</si>
  <si>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</si>
  <si>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</si>
  <si>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</si>
  <si>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</si>
  <si>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</si>
  <si>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</si>
  <si>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</si>
  <si>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</si>
  <si>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</si>
  <si>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</si>
  <si>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</si>
  <si>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</si>
  <si>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</si>
  <si>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</si>
  <si>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</si>
  <si>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</si>
  <si>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</si>
  <si>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</si>
  <si>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</si>
  <si>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</si>
  <si>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</si>
  <si>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</si>
  <si>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</si>
  <si>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</si>
  <si>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</si>
  <si>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</si>
  <si>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</si>
  <si>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</si>
  <si>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</si>
  <si>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</si>
  <si>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</si>
  <si>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</si>
  <si>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</si>
  <si>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</si>
  <si>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</si>
  <si>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</si>
  <si>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</si>
  <si>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</si>
  <si>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</si>
  <si>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</si>
  <si>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</si>
  <si>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</si>
  <si>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</si>
  <si>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</si>
  <si>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</si>
  <si>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</si>
  <si>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</si>
  <si>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</si>
  <si>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</si>
  <si>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</si>
  <si>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</si>
  <si>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</si>
  <si>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</si>
  <si>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</si>
  <si>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</si>
  <si>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</si>
  <si>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</si>
  <si>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</si>
  <si>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</si>
  <si>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</si>
  <si>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</si>
  <si>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</si>
  <si>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</si>
  <si>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</si>
  <si>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</si>
  <si>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</si>
  <si>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</si>
  <si>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</si>
  <si>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</si>
  <si>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</si>
  <si>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</si>
  <si>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</si>
  <si>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</si>
  <si>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</si>
  <si>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</si>
  <si>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</si>
  <si>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</si>
  <si>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</si>
  <si>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</si>
  <si>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</si>
  <si>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</si>
  <si>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</si>
  <si>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</si>
  <si>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</si>
  <si>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</si>
  <si>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</si>
  <si>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</si>
  <si>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</si>
  <si>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</si>
  <si>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</si>
  <si>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</si>
  <si>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</si>
  <si>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</si>
  <si>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</si>
  <si>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</si>
  <si>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</si>
  <si>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</si>
  <si>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</si>
  <si>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</si>
  <si>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</si>
  <si>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</si>
  <si>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</si>
  <si>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</si>
  <si>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</si>
  <si>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</si>
  <si>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</si>
  <si>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</si>
  <si>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</si>
  <si>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</si>
  <si>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</si>
  <si>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</si>
  <si>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</si>
  <si>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</si>
  <si>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</si>
  <si>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</si>
  <si>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</si>
  <si>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</si>
  <si>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</si>
  <si>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</si>
  <si>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</si>
  <si>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</si>
  <si>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</si>
  <si>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</si>
  <si>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</si>
  <si>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</si>
  <si>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</si>
  <si>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</si>
  <si>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</si>
  <si>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</si>
  <si>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</si>
  <si>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</si>
  <si>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</si>
  <si>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</si>
  <si>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</si>
  <si>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</si>
  <si>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</si>
  <si>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</si>
  <si>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</si>
  <si>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</si>
  <si>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</si>
  <si>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</si>
  <si>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</si>
  <si>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</si>
  <si>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</si>
  <si>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</si>
  <si>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</si>
  <si>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</si>
  <si>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</si>
  <si>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</si>
  <si>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</si>
  <si>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</si>
  <si>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</si>
  <si>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</si>
  <si>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</si>
  <si>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</si>
  <si>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</si>
  <si>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</si>
  <si>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</si>
  <si>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</si>
  <si>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</si>
  <si>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</si>
  <si>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</si>
  <si>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</si>
  <si>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</si>
  <si>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</si>
  <si>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</si>
  <si>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</si>
  <si>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</si>
  <si>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</si>
  <si>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</si>
  <si>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</si>
  <si>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</si>
  <si>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</si>
  <si>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</si>
  <si>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</si>
  <si>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</si>
  <si>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</si>
  <si>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</si>
  <si>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</si>
  <si>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</si>
  <si>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</si>
  <si>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</si>
  <si>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</si>
  <si>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</si>
  <si>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</si>
  <si>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</si>
  <si>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</si>
  <si>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</si>
  <si>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</si>
  <si>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</si>
  <si>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</si>
  <si>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</si>
  <si>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</si>
  <si>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</si>
  <si>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</si>
  <si>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</si>
  <si>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</si>
  <si>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</si>
  <si>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</si>
  <si>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</si>
  <si>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</si>
  <si>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</si>
  <si>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</si>
  <si>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</si>
  <si>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</si>
  <si>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</si>
  <si>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</si>
  <si>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</si>
  <si>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</si>
  <si>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</si>
  <si>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</si>
  <si>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</si>
  <si>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</si>
  <si>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</si>
  <si>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</si>
  <si>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</si>
  <si>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</si>
  <si>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</si>
  <si>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</si>
  <si>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</si>
  <si>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</si>
  <si>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</si>
  <si>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</si>
  <si>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</si>
  <si>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</si>
  <si>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</si>
  <si>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</si>
  <si>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</si>
  <si>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</si>
  <si>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</si>
  <si>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</si>
  <si>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</si>
  <si>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</si>
  <si>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</si>
  <si>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</si>
  <si>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</si>
  <si>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</si>
  <si>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</si>
  <si>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</si>
  <si>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</si>
  <si>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</si>
  <si>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</si>
  <si>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</si>
  <si>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</si>
  <si>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</si>
  <si>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</si>
  <si>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</si>
  <si>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</si>
  <si>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</si>
  <si>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</si>
  <si>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</si>
  <si>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</si>
  <si>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</si>
  <si>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</si>
  <si>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</si>
  <si>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</si>
  <si>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</si>
  <si>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</si>
  <si>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</si>
  <si>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</si>
  <si>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</si>
  <si>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</si>
  <si>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</si>
  <si>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</si>
  <si>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</si>
  <si>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</si>
  <si>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</si>
  <si>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</si>
  <si>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</si>
  <si>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</si>
  <si>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</si>
  <si>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</si>
  <si>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</si>
  <si>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</si>
  <si>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</si>
  <si>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</si>
  <si>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</si>
  <si>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</si>
  <si>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</si>
  <si>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</si>
  <si>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</si>
  <si>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</si>
  <si>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</si>
  <si>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</si>
  <si>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</si>
  <si>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</si>
  <si>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</si>
  <si>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</si>
  <si>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</si>
  <si>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</si>
  <si>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</si>
  <si>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</si>
  <si>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</si>
  <si>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</si>
  <si>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</si>
  <si>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</si>
  <si>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</si>
  <si>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</si>
  <si>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</si>
  <si>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</si>
  <si>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</si>
  <si>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</si>
  <si>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</si>
  <si>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</si>
  <si>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</si>
  <si>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</si>
  <si>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</si>
  <si>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</si>
  <si>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</si>
  <si>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</si>
  <si>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</si>
  <si>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</si>
  <si>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</si>
  <si>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</si>
  <si>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</si>
  <si>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</si>
  <si>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</si>
  <si>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</si>
  <si>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</si>
  <si>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</si>
  <si>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</si>
  <si>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</si>
  <si>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</si>
  <si>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</si>
  <si>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</si>
  <si>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</si>
  <si>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</si>
  <si>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</si>
  <si>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</si>
  <si>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</si>
  <si>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</si>
  <si>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</si>
  <si>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</si>
  <si>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</si>
  <si>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</si>
  <si>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</si>
  <si>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</si>
  <si>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</si>
  <si>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</si>
  <si>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</si>
  <si>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</si>
  <si>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</si>
  <si>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</si>
  <si>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</si>
  <si>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</si>
  <si>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</si>
  <si>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</si>
  <si>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</si>
  <si>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</si>
  <si>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</si>
  <si>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</si>
  <si>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</si>
  <si>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</si>
  <si>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</si>
  <si>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</si>
  <si>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</si>
  <si>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</si>
  <si>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</si>
  <si>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</si>
  <si>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</si>
  <si>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</si>
  <si>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</si>
  <si>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</si>
  <si>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</si>
  <si>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</si>
  <si>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</si>
  <si>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</si>
  <si>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</si>
  <si>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</si>
  <si>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</si>
  <si>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</si>
  <si>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</si>
  <si>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</si>
  <si>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</si>
  <si>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</si>
  <si>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</si>
  <si>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</si>
  <si>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</si>
  <si>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</si>
  <si>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</si>
  <si>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</si>
  <si>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</si>
  <si>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</si>
  <si>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</si>
  <si>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</si>
  <si>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</si>
  <si>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</si>
  <si>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</si>
  <si>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</si>
  <si>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</si>
  <si>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</si>
  <si>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</si>
  <si>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</si>
  <si>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</si>
  <si>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</si>
  <si>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</si>
  <si>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</si>
  <si>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</si>
  <si>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</si>
  <si>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</si>
  <si>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</si>
  <si>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</si>
  <si>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</si>
  <si>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</si>
  <si>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</si>
  <si>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</si>
  <si>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</si>
  <si>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</si>
  <si>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</si>
  <si>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</si>
  <si>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</si>
  <si>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</si>
  <si>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</si>
  <si>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</si>
  <si>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</si>
  <si>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</si>
  <si>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</si>
  <si>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</si>
  <si>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</si>
  <si>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</si>
  <si>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</si>
  <si>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</si>
  <si>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</si>
  <si>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</si>
  <si>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</si>
  <si>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</si>
  <si>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</si>
  <si>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</si>
  <si>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</si>
  <si>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</si>
  <si>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</si>
  <si>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</si>
  <si>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</si>
  <si>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</si>
  <si>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</si>
  <si>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</si>
  <si>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</si>
  <si>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</si>
  <si>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</si>
  <si>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</si>
  <si>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</si>
  <si>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</si>
  <si>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</si>
  <si>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</si>
  <si>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</si>
  <si>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</si>
  <si>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</si>
  <si>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</si>
  <si>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</si>
  <si>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</si>
  <si>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</si>
  <si>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</si>
  <si>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</si>
  <si>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</si>
  <si>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</si>
  <si>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</si>
  <si>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</si>
  <si>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</si>
  <si>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</si>
  <si>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</si>
  <si>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</si>
  <si>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</si>
  <si>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</si>
  <si>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</si>
  <si>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</si>
  <si>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</si>
  <si>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</si>
  <si>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</si>
  <si>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</si>
  <si>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</si>
  <si>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</si>
  <si>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</si>
  <si>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</si>
  <si>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</si>
  <si>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</si>
  <si>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</si>
  <si>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</si>
  <si>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</si>
  <si>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</si>
  <si>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</si>
  <si>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</si>
  <si>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</si>
  <si>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</si>
  <si>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</si>
  <si>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</si>
  <si>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</si>
  <si>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</si>
  <si>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</si>
  <si>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</si>
  <si>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</si>
  <si>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</si>
  <si>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</si>
  <si>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</si>
  <si>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</si>
  <si>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</si>
  <si>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</si>
  <si>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</si>
  <si>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</si>
  <si>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</si>
  <si>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</si>
  <si>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</si>
  <si>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</si>
  <si>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</si>
  <si>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</si>
  <si>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</si>
  <si>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</si>
  <si>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</si>
  <si>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</si>
  <si>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</si>
  <si>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</si>
  <si>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</si>
  <si>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</si>
  <si>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</si>
  <si>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</si>
  <si>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</si>
  <si>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</si>
  <si>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</si>
  <si>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</si>
  <si>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</si>
  <si>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</si>
  <si>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</si>
  <si>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</si>
  <si>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</si>
  <si>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</si>
  <si>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</si>
  <si>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</si>
  <si>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</si>
  <si>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</si>
  <si>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</si>
  <si>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</si>
  <si>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</si>
  <si>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</si>
  <si>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</si>
  <si>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</si>
  <si>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</si>
  <si>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</si>
  <si>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</si>
  <si>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</si>
  <si>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</si>
  <si>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</si>
  <si>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</si>
  <si>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</si>
  <si>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</si>
  <si>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</si>
  <si>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</si>
  <si>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</si>
  <si>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</si>
  <si>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</si>
  <si>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</si>
  <si>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</si>
  <si>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</si>
  <si>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</si>
  <si>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</si>
  <si>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</si>
  <si>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</si>
  <si>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</si>
  <si>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</si>
  <si>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</si>
  <si>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</si>
  <si>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</si>
  <si>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</si>
  <si>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</si>
  <si>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</si>
  <si>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</si>
  <si>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</si>
  <si>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</si>
  <si>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</si>
  <si>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</si>
  <si>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</si>
  <si>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</si>
  <si>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</si>
  <si>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</si>
  <si>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</si>
  <si>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</si>
  <si>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</si>
  <si>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</si>
  <si>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</si>
  <si>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</si>
  <si>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</si>
  <si>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</si>
  <si>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</si>
  <si>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</si>
  <si>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</si>
  <si>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</si>
  <si>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</si>
  <si>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</si>
  <si>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</si>
  <si>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</si>
  <si>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</si>
  <si>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</si>
  <si>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</si>
  <si>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</si>
  <si>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</si>
  <si>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</si>
  <si>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</si>
  <si>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</si>
  <si>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</si>
  <si>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</si>
  <si>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</si>
  <si>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</si>
  <si>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</si>
  <si>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</si>
  <si>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</si>
  <si>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</si>
  <si>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</si>
  <si>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</si>
  <si>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</si>
  <si>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</si>
  <si>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</si>
  <si>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</si>
  <si>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</si>
  <si>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</si>
  <si>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</si>
  <si>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</si>
  <si>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</si>
  <si>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</si>
  <si>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</si>
  <si>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</si>
  <si>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</si>
  <si>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</si>
  <si>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</si>
  <si>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</si>
  <si>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</si>
  <si>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</si>
  <si>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</si>
  <si>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</si>
  <si>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</si>
  <si>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</si>
  <si>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</si>
  <si>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</si>
  <si>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</si>
  <si>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</si>
  <si>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</si>
  <si>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</si>
  <si>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</si>
  <si>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</si>
  <si>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</si>
  <si>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</si>
  <si>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</si>
  <si>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</si>
  <si>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</si>
  <si>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</si>
  <si>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</si>
  <si>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</si>
  <si>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</si>
  <si>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</si>
  <si>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</si>
  <si>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</si>
  <si>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</si>
  <si>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</si>
  <si>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</si>
  <si>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</si>
  <si>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</si>
  <si>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</si>
  <si>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</si>
  <si>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</si>
  <si>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</si>
  <si>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</si>
  <si>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</si>
  <si>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</si>
  <si>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</si>
  <si>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</si>
  <si>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</si>
  <si>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</si>
  <si>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</si>
  <si>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</si>
  <si>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</si>
  <si>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</si>
  <si>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</si>
  <si>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</si>
  <si>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</si>
  <si>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</si>
  <si>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</si>
  <si>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</si>
  <si>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</si>
  <si>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</si>
  <si>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</si>
  <si>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</si>
  <si>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</si>
  <si>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</si>
  <si>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</si>
  <si>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</si>
  <si>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</si>
  <si>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</si>
  <si>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</si>
  <si>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</si>
  <si>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</si>
  <si>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</si>
  <si>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</si>
  <si>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</si>
  <si>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</si>
  <si>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</si>
  <si>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</si>
  <si>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</si>
  <si>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</si>
  <si>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</si>
  <si>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</si>
  <si>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</si>
  <si>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</si>
  <si>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</si>
  <si>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</si>
  <si>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</si>
  <si>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</si>
  <si>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</si>
  <si>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</si>
  <si>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</si>
  <si>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</si>
  <si>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</si>
  <si>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</si>
  <si>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</si>
  <si>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</si>
  <si>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</si>
  <si>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</si>
  <si>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</si>
  <si>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</si>
  <si>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</si>
  <si>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</si>
  <si>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</si>
  <si>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</si>
  <si>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</si>
  <si>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</si>
  <si>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</si>
  <si>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</si>
  <si>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</si>
  <si>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</si>
  <si>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</si>
  <si>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</si>
  <si>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</si>
  <si>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</si>
  <si>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</si>
  <si>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</si>
  <si>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</si>
  <si>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</si>
  <si>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</si>
  <si>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</si>
  <si>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</si>
  <si>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</si>
  <si>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</si>
  <si>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</si>
  <si>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</si>
  <si>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</si>
  <si>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</si>
  <si>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</si>
  <si>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</si>
  <si>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</si>
  <si>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</si>
  <si>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</si>
  <si>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</si>
  <si>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</si>
  <si>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</si>
  <si>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</si>
  <si>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</si>
  <si>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</si>
  <si>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</si>
  <si>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</si>
  <si>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</si>
  <si>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</si>
  <si>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</si>
  <si>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</si>
  <si>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</si>
  <si>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</si>
  <si>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</si>
  <si>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</si>
  <si>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</si>
  <si>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</si>
  <si>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</si>
  <si>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</si>
  <si>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</si>
  <si>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</si>
  <si>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</si>
  <si>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</si>
  <si>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</si>
  <si>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</si>
  <si>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</si>
  <si>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</si>
  <si>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</si>
  <si>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</si>
  <si>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</si>
  <si>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</si>
  <si>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</si>
  <si>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</si>
  <si>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</si>
  <si>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</si>
  <si>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</si>
  <si>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</si>
  <si>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</si>
  <si>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</si>
  <si>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</si>
  <si>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</si>
  <si>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</si>
  <si>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</si>
  <si>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</si>
  <si>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</si>
  <si>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</si>
  <si>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</si>
  <si>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</si>
  <si>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</si>
  <si>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</si>
  <si>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</si>
  <si>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</si>
  <si>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</si>
  <si>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</si>
  <si>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</si>
  <si>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</si>
  <si>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</si>
  <si>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</si>
  <si>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</si>
  <si>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</si>
  <si>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</si>
  <si>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</si>
  <si>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</si>
  <si>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</si>
  <si>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</si>
  <si>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</si>
  <si>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</si>
  <si>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</si>
  <si>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</si>
  <si>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</si>
  <si>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</si>
  <si>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</si>
  <si>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</si>
  <si>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</si>
  <si>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</si>
  <si>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</si>
  <si>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</si>
  <si>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</si>
  <si>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</si>
  <si>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</si>
  <si>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</si>
  <si>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</si>
  <si>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</si>
  <si>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</si>
  <si>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</si>
  <si>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</si>
  <si>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</si>
  <si>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</si>
  <si>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</si>
  <si>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</si>
  <si>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</si>
  <si>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</si>
  <si>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</si>
  <si>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</si>
  <si>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</si>
  <si>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</si>
  <si>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</si>
  <si>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</si>
  <si>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</si>
  <si>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</si>
  <si>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</si>
  <si>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</si>
  <si>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</si>
  <si>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</si>
  <si>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</si>
  <si>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</si>
  <si>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</si>
  <si>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</si>
  <si>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</si>
  <si>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</si>
  <si>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</si>
  <si>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</si>
  <si>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</si>
  <si>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</si>
  <si>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</si>
  <si>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</si>
  <si>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</si>
  <si>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</si>
  <si>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</si>
  <si>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</si>
  <si>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</si>
  <si>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</si>
  <si>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</si>
  <si>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</si>
  <si>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</si>
  <si>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</si>
  <si>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</si>
  <si>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</si>
  <si>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</si>
  <si>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</si>
  <si>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</si>
  <si>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</si>
  <si>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</si>
  <si>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</si>
  <si>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</si>
  <si>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</si>
  <si>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</si>
  <si>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</si>
  <si>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</si>
  <si>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</si>
  <si>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</si>
  <si>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</si>
  <si>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</si>
  <si>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</si>
  <si>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</si>
  <si>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</si>
  <si>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</si>
  <si>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</si>
  <si>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</si>
  <si>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</si>
  <si>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</si>
  <si>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</si>
  <si>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</si>
  <si>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</si>
  <si>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</si>
  <si>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</si>
  <si>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</si>
  <si>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</si>
  <si>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</si>
  <si>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</si>
  <si>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</si>
  <si>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</si>
  <si>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</si>
  <si>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</si>
  <si>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</si>
  <si>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</si>
  <si>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</si>
  <si>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</si>
  <si>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</si>
  <si>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</si>
  <si>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</si>
  <si>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</si>
  <si>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</si>
  <si>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</si>
  <si>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</si>
  <si>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</si>
  <si>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</si>
  <si>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</si>
  <si>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</si>
  <si>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</si>
  <si>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</si>
  <si>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</si>
  <si>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</si>
  <si>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</si>
  <si>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</si>
  <si>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</si>
  <si>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</si>
  <si>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</si>
  <si>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</si>
  <si>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</si>
  <si>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</si>
  <si>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</si>
  <si>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</si>
  <si>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</si>
  <si>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</si>
  <si>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</si>
  <si>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</si>
  <si>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</si>
  <si>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</si>
  <si>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</si>
  <si>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</si>
  <si>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</si>
  <si>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</si>
  <si>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</si>
  <si>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</si>
  <si>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</si>
  <si>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</si>
  <si>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</si>
  <si>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</si>
  <si>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</si>
  <si>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</si>
  <si>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</si>
  <si>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</si>
  <si>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</si>
  <si>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</si>
  <si>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</si>
  <si>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</si>
  <si>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</si>
  <si>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</si>
  <si>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</si>
  <si>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</si>
  <si>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</si>
  <si>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</si>
  <si>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</si>
  <si>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</si>
  <si>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</si>
  <si>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</si>
  <si>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</si>
  <si>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</si>
  <si>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</si>
  <si>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</si>
  <si>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</si>
  <si>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</si>
  <si>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</si>
  <si>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</si>
  <si>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</si>
  <si>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</si>
  <si>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</si>
  <si>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</si>
  <si>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</si>
  <si>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</si>
  <si>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</si>
  <si>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</si>
  <si>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</si>
  <si>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</si>
  <si>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</si>
  <si>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</si>
  <si>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</si>
  <si>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</si>
  <si>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</si>
  <si>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</si>
  <si>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</si>
  <si>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</si>
  <si>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</si>
  <si>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</si>
  <si>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</si>
  <si>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</si>
  <si>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</si>
  <si>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</si>
  <si>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</si>
  <si>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</si>
  <si>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</si>
  <si>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</si>
  <si>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</si>
  <si>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</si>
  <si>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</si>
  <si>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</si>
  <si>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</si>
  <si>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</si>
  <si>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</si>
  <si>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</si>
  <si>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</si>
  <si>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</si>
  <si>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</si>
  <si>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</si>
  <si>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</si>
  <si>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</si>
  <si>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</si>
  <si>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</si>
  <si>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</si>
  <si>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</si>
  <si>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</si>
  <si>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</si>
  <si>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</si>
  <si>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</si>
  <si>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</si>
  <si>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</si>
  <si>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</si>
  <si>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</si>
  <si>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</si>
  <si>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</si>
  <si>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</si>
  <si>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</si>
  <si>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</si>
  <si>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</si>
  <si>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</si>
  <si>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</si>
  <si>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</si>
  <si>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</si>
  <si>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</si>
  <si>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</si>
  <si>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</si>
  <si>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</si>
  <si>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</si>
  <si>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</si>
  <si>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</si>
  <si>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</si>
  <si>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</si>
  <si>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</si>
  <si>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</si>
  <si>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</si>
  <si>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</si>
  <si>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</si>
  <si>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</si>
  <si>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</si>
  <si>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</si>
  <si>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</si>
  <si>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</si>
  <si>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</si>
  <si>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</si>
  <si>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</si>
  <si>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</si>
  <si>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</si>
  <si>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</si>
  <si>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</si>
  <si>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</si>
  <si>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</si>
  <si>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</si>
  <si>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</si>
  <si>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</si>
  <si>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</si>
  <si>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</si>
  <si>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</si>
  <si>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</si>
  <si>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</si>
  <si>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</si>
  <si>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</si>
  <si>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</si>
  <si>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</si>
  <si>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</si>
  <si>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</si>
  <si>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</si>
  <si>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</si>
  <si>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</si>
  <si>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</si>
  <si>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</si>
  <si>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</si>
  <si>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</si>
  <si>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</si>
  <si>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</si>
  <si>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</si>
  <si>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</si>
  <si>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</si>
  <si>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</si>
  <si>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</si>
  <si>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</si>
  <si>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</si>
  <si>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</si>
  <si>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</si>
  <si>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</si>
  <si>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</si>
  <si>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</si>
  <si>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</si>
  <si>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</si>
  <si>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</si>
  <si>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</si>
  <si>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</si>
  <si>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</si>
  <si>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</si>
  <si>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</si>
  <si>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</si>
  <si>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</si>
  <si>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</si>
  <si>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</si>
  <si>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</si>
  <si>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</si>
  <si>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</si>
  <si>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</si>
  <si>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</si>
  <si>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</si>
  <si>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</si>
  <si>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</si>
  <si>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</si>
  <si>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</si>
  <si>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</si>
  <si>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</si>
  <si>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</si>
  <si>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</si>
  <si>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</si>
  <si>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</si>
  <si>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</si>
  <si>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</si>
  <si>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</si>
  <si>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</si>
  <si>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</si>
  <si>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</si>
  <si>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</si>
  <si>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</si>
  <si>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</si>
  <si>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</si>
  <si>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</si>
  <si>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</si>
  <si>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</si>
  <si>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</si>
  <si>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</si>
  <si>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</si>
  <si>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</si>
  <si>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</si>
  <si>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</si>
  <si>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</si>
  <si>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</si>
  <si>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</si>
  <si>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</si>
  <si>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</si>
  <si>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</si>
  <si>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</si>
  <si>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</si>
  <si>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</si>
  <si>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</si>
  <si>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</si>
  <si>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</si>
  <si>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</si>
  <si>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</si>
  <si>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</si>
  <si>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</si>
  <si>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</si>
  <si>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</si>
  <si>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</si>
  <si>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</si>
  <si>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</si>
  <si>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</si>
  <si>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</si>
  <si>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</si>
  <si>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</si>
  <si>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</si>
  <si>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</si>
  <si>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</si>
  <si>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</si>
  <si>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</si>
  <si>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</si>
  <si>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</si>
  <si>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</si>
  <si>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</si>
  <si>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</si>
  <si>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</si>
  <si>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</si>
  <si>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</si>
  <si>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</si>
  <si>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</si>
  <si>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</si>
  <si>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</si>
  <si>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</si>
  <si>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</si>
  <si>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</si>
  <si>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</si>
  <si>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</si>
  <si>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</si>
  <si>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</si>
  <si>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</si>
  <si>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</si>
  <si>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</si>
  <si>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</si>
  <si>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</si>
  <si>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</si>
  <si>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</si>
  <si>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</si>
  <si>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</si>
  <si>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</si>
  <si>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</si>
  <si>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</si>
  <si>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</si>
  <si>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</si>
  <si>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</si>
  <si>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</si>
  <si>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</si>
  <si>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</si>
  <si>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</si>
  <si>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</si>
  <si>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</si>
  <si>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</si>
  <si>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</si>
  <si>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</si>
  <si>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</si>
  <si>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</si>
  <si>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</si>
  <si>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</si>
  <si>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</si>
  <si>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</si>
  <si>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</si>
  <si>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</si>
  <si>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</si>
  <si>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</si>
  <si>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</si>
  <si>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</si>
  <si>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</si>
  <si>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</si>
  <si>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</si>
  <si>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</si>
  <si>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</si>
  <si>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</si>
  <si>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</si>
  <si>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</si>
  <si>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</si>
  <si>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</si>
  <si>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</si>
  <si>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</si>
  <si>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</si>
  <si>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</si>
  <si>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</si>
  <si>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</si>
  <si>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</si>
  <si>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</si>
  <si>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</si>
  <si>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</si>
  <si>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</si>
  <si>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</si>
  <si>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</si>
  <si>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</si>
  <si>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</si>
  <si>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</si>
  <si>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</si>
  <si>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</si>
  <si>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</si>
  <si>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</si>
  <si>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</si>
  <si>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</si>
  <si>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</si>
  <si>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</si>
  <si>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</si>
  <si>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</si>
  <si>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</si>
  <si>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</si>
  <si>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</si>
  <si>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</si>
  <si>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</si>
  <si>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</si>
  <si>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</si>
  <si>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</si>
  <si>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</si>
  <si>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</si>
  <si>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</si>
  <si>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</si>
  <si>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</si>
  <si>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</si>
  <si>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</si>
  <si>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</si>
  <si>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</si>
  <si>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</si>
  <si>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</si>
  <si>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</si>
  <si>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</si>
  <si>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</si>
  <si>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</si>
  <si>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</si>
  <si>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</si>
  <si>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</si>
  <si>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</si>
  <si>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</si>
  <si>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</si>
  <si>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</si>
  <si>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</si>
  <si>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</si>
  <si>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</si>
  <si>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</si>
  <si>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</si>
  <si>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</si>
  <si>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</si>
  <si>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</si>
  <si>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</si>
  <si>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</si>
  <si>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</si>
  <si>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</si>
  <si>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</si>
  <si>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</si>
  <si>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</si>
  <si>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</si>
  <si>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</si>
  <si>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</si>
  <si>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</si>
  <si>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</si>
  <si>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</si>
  <si>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</si>
  <si>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</si>
  <si>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</si>
  <si>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</si>
  <si>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</si>
  <si>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</si>
  <si>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</si>
  <si>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</si>
  <si>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</si>
  <si>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</si>
  <si>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</si>
  <si>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</si>
  <si>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</si>
  <si>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</si>
  <si>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</si>
  <si>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</si>
  <si>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</si>
  <si>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</si>
  <si>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</si>
  <si>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</si>
  <si>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</si>
  <si>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</si>
  <si>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</si>
  <si>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</si>
  <si>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</si>
  <si>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</si>
  <si>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</si>
  <si>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</si>
  <si>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</si>
  <si>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</si>
  <si>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</si>
  <si>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</si>
  <si>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</si>
  <si>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</si>
  <si>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</si>
  <si>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</si>
  <si>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</si>
  <si>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</si>
  <si>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</si>
  <si>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</si>
  <si>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</si>
  <si>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</si>
  <si>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</si>
  <si>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</si>
  <si>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</si>
  <si>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</si>
  <si>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</si>
  <si>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</si>
  <si>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</si>
  <si>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</si>
  <si>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</si>
  <si>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</si>
  <si>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</si>
  <si>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</si>
  <si>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</si>
  <si>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</si>
  <si>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</si>
  <si>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</si>
  <si>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</si>
  <si>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</si>
  <si>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</si>
  <si>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</si>
  <si>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</si>
  <si>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</si>
  <si>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</si>
  <si>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</si>
  <si>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</si>
  <si>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</si>
  <si>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</si>
  <si>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</si>
  <si>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</si>
  <si>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</si>
  <si>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</si>
  <si>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</si>
  <si>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</si>
  <si>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</si>
  <si>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</si>
  <si>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</si>
  <si>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</si>
  <si>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</si>
  <si>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</si>
  <si>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</si>
  <si>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</si>
  <si>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</si>
  <si>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</si>
  <si>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</si>
  <si>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</si>
  <si>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</si>
  <si>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</si>
  <si>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</si>
  <si>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</si>
  <si>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</si>
  <si>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</si>
  <si>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</si>
  <si>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</si>
  <si>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</si>
  <si>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</si>
  <si>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</si>
  <si>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</si>
  <si>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</si>
  <si>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</si>
  <si>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</si>
  <si>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</si>
  <si>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</si>
  <si>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</si>
  <si>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</si>
  <si>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</si>
  <si>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</si>
  <si>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</si>
  <si>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</si>
  <si>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</si>
  <si>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</si>
  <si>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</si>
  <si>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</si>
  <si>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</si>
  <si>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</si>
  <si>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</si>
  <si>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</si>
  <si>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</si>
  <si>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</si>
  <si>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</si>
  <si>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</si>
  <si>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</si>
  <si>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</si>
  <si>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</si>
  <si>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</si>
  <si>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</si>
  <si>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</si>
  <si>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</si>
  <si>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</si>
  <si>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</si>
  <si>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</si>
  <si>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</si>
  <si>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</si>
  <si>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</si>
  <si>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</si>
  <si>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</si>
  <si>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</si>
  <si>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</si>
  <si>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</si>
  <si>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</si>
  <si>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</si>
  <si>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</si>
  <si>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</si>
  <si>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</si>
  <si>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</si>
  <si>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</si>
  <si>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</si>
  <si>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</si>
  <si>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</si>
  <si>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</si>
  <si>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</si>
  <si>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</si>
  <si>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</si>
  <si>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</si>
  <si>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</si>
  <si>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</si>
  <si>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</si>
  <si>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</si>
  <si>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</si>
  <si>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</si>
  <si>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</si>
  <si>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</si>
  <si>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</si>
  <si>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</si>
  <si>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</si>
  <si>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</si>
  <si>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</si>
  <si>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</si>
  <si>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</si>
  <si>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</si>
  <si>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</si>
  <si>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</si>
  <si>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</si>
  <si>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</si>
  <si>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</si>
  <si>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</si>
  <si>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</si>
  <si>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</si>
  <si>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</si>
  <si>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</si>
  <si>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</si>
  <si>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</si>
  <si>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</si>
  <si>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</si>
  <si>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</si>
  <si>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</si>
  <si>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</si>
  <si>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</si>
  <si>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</si>
  <si>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</si>
  <si>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</si>
  <si>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</si>
  <si>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</si>
  <si>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</si>
  <si>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</si>
  <si>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</si>
  <si>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</si>
  <si>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</si>
  <si>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</si>
  <si>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</si>
  <si>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</si>
  <si>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</si>
  <si>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</si>
  <si>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</si>
  <si>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</si>
  <si>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</si>
  <si>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</si>
  <si>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</si>
  <si>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</si>
  <si>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</si>
  <si>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</si>
  <si>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</si>
  <si>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</si>
  <si>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</si>
  <si>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</si>
  <si>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</si>
  <si>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</si>
  <si>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</si>
  <si>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</si>
  <si>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</si>
  <si>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</si>
  <si>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</si>
  <si>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</si>
  <si>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</si>
  <si>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</si>
  <si>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</si>
  <si>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</si>
  <si>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</si>
  <si>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</si>
  <si>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</si>
  <si>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</si>
  <si>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</si>
  <si>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</si>
  <si>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</si>
  <si>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</si>
  <si>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</si>
  <si>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</si>
  <si>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</si>
  <si>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</si>
  <si>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</si>
  <si>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</si>
  <si>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</si>
  <si>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</si>
  <si>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</si>
  <si>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</si>
  <si>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</si>
  <si>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</si>
  <si>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</si>
  <si>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</si>
  <si>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</si>
  <si>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</si>
  <si>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</si>
  <si>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</si>
  <si>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</si>
  <si>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</si>
  <si>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</si>
  <si>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</si>
  <si>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</si>
  <si>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</si>
  <si>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</si>
  <si>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</si>
  <si>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</si>
  <si>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</si>
  <si>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</si>
  <si>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</si>
  <si>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</si>
  <si>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</si>
  <si>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</si>
  <si>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</si>
  <si>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</si>
  <si>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</si>
  <si>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</si>
  <si>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</si>
  <si>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</si>
  <si>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</si>
  <si>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</si>
  <si>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</si>
  <si>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</si>
  <si>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</si>
  <si>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</si>
  <si>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</si>
  <si>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</si>
  <si>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</si>
  <si>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</si>
  <si>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</si>
  <si>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</si>
  <si>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</si>
  <si>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</si>
  <si>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</si>
  <si>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</si>
  <si>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</si>
  <si>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</si>
  <si>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</si>
  <si>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</si>
  <si>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</si>
  <si>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</si>
  <si>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</si>
  <si>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</si>
  <si>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</si>
  <si>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</si>
  <si>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</si>
  <si>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</si>
  <si>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</si>
  <si>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</si>
  <si>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</si>
  <si>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</si>
  <si>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</si>
  <si>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</si>
  <si>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</si>
  <si>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</si>
  <si>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</si>
  <si>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</si>
  <si>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</si>
  <si>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</si>
  <si>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</si>
  <si>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</si>
  <si>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</si>
  <si>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</si>
  <si>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</si>
  <si>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</si>
  <si>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</si>
  <si>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</si>
  <si>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</si>
  <si>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</si>
  <si>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</si>
  <si>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</si>
  <si>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</si>
  <si>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</si>
  <si>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</si>
  <si>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</si>
  <si>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</si>
  <si>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</si>
  <si>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</si>
  <si>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</si>
  <si>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</si>
  <si>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</si>
  <si>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</si>
  <si>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</si>
  <si>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</si>
  <si>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</si>
  <si>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</si>
  <si>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</si>
  <si>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</si>
  <si>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</si>
  <si>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</si>
  <si>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</si>
  <si>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</si>
  <si>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</si>
  <si>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</si>
  <si>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</si>
  <si>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</si>
  <si>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</si>
  <si>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</si>
  <si>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</si>
  <si>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</si>
  <si>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</si>
  <si>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</si>
  <si>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</si>
  <si>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</si>
  <si>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</si>
  <si>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</si>
  <si>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</si>
  <si>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</si>
  <si>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</si>
  <si>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</si>
  <si>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</si>
  <si>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</si>
  <si>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</si>
  <si>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</si>
  <si>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</si>
  <si>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</si>
  <si>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</si>
  <si>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</si>
  <si>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</si>
  <si>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</si>
  <si>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</si>
  <si>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</si>
  <si>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</si>
  <si>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</si>
  <si>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</si>
  <si>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</si>
  <si>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</si>
  <si>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</si>
  <si>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</si>
  <si>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</si>
  <si>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</si>
  <si>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</si>
  <si>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</si>
  <si>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</si>
  <si>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</si>
  <si>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</si>
  <si>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</si>
  <si>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</si>
  <si>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</si>
  <si>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</si>
  <si>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</si>
  <si>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</si>
  <si>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</si>
  <si>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</si>
  <si>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</si>
  <si>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</si>
  <si>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</si>
  <si>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</si>
  <si>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</si>
  <si>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</si>
  <si>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</si>
  <si>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</si>
  <si>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</si>
  <si>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</si>
  <si>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</si>
  <si>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</si>
  <si>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</si>
  <si>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</si>
  <si>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</si>
  <si>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</si>
  <si>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</si>
  <si>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</si>
  <si>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</si>
  <si>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</si>
  <si>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</si>
  <si>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</si>
  <si>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</si>
  <si>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</si>
  <si>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</si>
  <si>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</si>
  <si>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</si>
  <si>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</si>
  <si>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</si>
  <si>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</si>
  <si>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</si>
  <si>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</si>
  <si>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</si>
  <si>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</si>
  <si>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</si>
  <si>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</si>
  <si>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</si>
  <si>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</si>
  <si>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</si>
  <si>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</si>
  <si>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</si>
  <si>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</si>
  <si>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</si>
  <si>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</si>
  <si>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</si>
  <si>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</si>
  <si>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</si>
  <si>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</si>
  <si>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</si>
  <si>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</si>
  <si>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</si>
  <si>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</si>
  <si>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</si>
  <si>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</si>
  <si>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</si>
  <si>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</si>
  <si>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</si>
  <si>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</si>
  <si>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</si>
  <si>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</si>
  <si>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</si>
  <si>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</si>
  <si>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</si>
  <si>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</si>
  <si>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</si>
  <si>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</si>
  <si>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</si>
  <si>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</si>
  <si>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</si>
  <si>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</si>
  <si>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</si>
  <si>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</si>
  <si>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</si>
  <si>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</si>
  <si>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</si>
  <si>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</si>
  <si>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</si>
  <si>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</si>
  <si>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</si>
  <si>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</si>
  <si>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</si>
  <si>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</si>
  <si>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</si>
  <si>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</si>
  <si>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</si>
  <si>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</si>
  <si>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</si>
  <si>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</si>
  <si>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</si>
  <si>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</si>
  <si>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</si>
  <si>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</si>
  <si>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</si>
  <si>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</si>
  <si>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</si>
  <si>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</si>
  <si>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</si>
  <si>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</si>
  <si>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</si>
  <si>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</si>
  <si>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</si>
  <si>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</si>
  <si>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</si>
  <si>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</si>
  <si>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</si>
  <si>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</si>
  <si>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</si>
  <si>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</si>
  <si>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</si>
  <si>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</si>
  <si>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</si>
  <si>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</si>
  <si>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</si>
  <si>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</si>
  <si>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</si>
  <si>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</si>
  <si>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</si>
  <si>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</si>
  <si>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</si>
  <si>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</si>
  <si>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</si>
  <si>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</si>
  <si>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</si>
  <si>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</si>
  <si>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</si>
  <si>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</si>
  <si>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</si>
  <si>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</si>
  <si>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</si>
  <si>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</si>
  <si>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</si>
  <si>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</si>
  <si>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</si>
  <si>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</si>
  <si>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</si>
  <si>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</si>
  <si>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</si>
  <si>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</si>
  <si>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</si>
  <si>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</si>
  <si>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</si>
  <si>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</si>
  <si>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</si>
  <si>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</si>
  <si>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</si>
  <si>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</si>
  <si>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</si>
  <si>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</si>
  <si>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</si>
  <si>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</si>
  <si>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</si>
  <si>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</si>
  <si>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</si>
  <si>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</si>
  <si>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</si>
  <si>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</si>
  <si>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</si>
  <si>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</si>
  <si>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</si>
  <si>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</si>
  <si>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</si>
  <si>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</si>
  <si>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</si>
  <si>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</si>
  <si>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</si>
  <si>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</si>
  <si>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</si>
  <si>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</si>
  <si>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</si>
  <si>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</si>
  <si>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</si>
  <si>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</si>
  <si>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</si>
  <si>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</si>
  <si>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</si>
  <si>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</si>
  <si>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</si>
  <si>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</si>
  <si>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</si>
  <si>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</si>
  <si>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</si>
  <si>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</si>
  <si>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</si>
  <si>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</si>
  <si>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</si>
  <si>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</si>
  <si>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</si>
  <si>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</si>
  <si>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</si>
  <si>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</si>
  <si>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</si>
  <si>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</si>
  <si>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</si>
  <si>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</si>
  <si>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</si>
  <si>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</si>
  <si>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</si>
  <si>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</si>
  <si>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</si>
  <si>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</si>
  <si>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</si>
  <si>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</si>
  <si>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</si>
  <si>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</si>
  <si>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</si>
  <si>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</si>
  <si>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</si>
  <si>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</si>
  <si>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</si>
  <si>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</si>
  <si>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</si>
  <si>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</si>
  <si>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</si>
  <si>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</si>
  <si>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</si>
  <si>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</si>
  <si>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</si>
  <si>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</si>
  <si>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</si>
  <si>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</si>
  <si>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</si>
  <si>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</si>
  <si>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</si>
  <si>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</si>
  <si>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</si>
  <si>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</si>
  <si>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</si>
  <si>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</si>
  <si>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</si>
  <si>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</si>
  <si>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</si>
  <si>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</si>
  <si>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</si>
  <si>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</si>
  <si>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</si>
  <si>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</si>
  <si>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</si>
  <si>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</si>
  <si>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</si>
  <si>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</si>
  <si>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</si>
  <si>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</si>
  <si>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</si>
  <si>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</si>
  <si>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</si>
  <si>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</si>
  <si>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</si>
  <si>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</si>
  <si>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</si>
  <si>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</si>
  <si>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</si>
  <si>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</si>
  <si>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</si>
  <si>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</si>
  <si>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</si>
  <si>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</si>
  <si>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</si>
  <si>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</si>
  <si>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</si>
  <si>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</si>
  <si>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</si>
  <si>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</si>
  <si>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</si>
  <si>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</si>
  <si>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</si>
  <si>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</si>
  <si>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</si>
  <si>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</si>
  <si>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</si>
  <si>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</si>
  <si>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</si>
  <si>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</si>
  <si>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</si>
  <si>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</si>
  <si>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</si>
  <si>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</si>
  <si>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</si>
  <si>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</si>
  <si>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</si>
  <si>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</si>
  <si>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</si>
  <si>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</si>
  <si>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</si>
  <si>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</si>
  <si>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</si>
  <si>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</si>
  <si>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</si>
  <si>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</si>
  <si>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</si>
  <si>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</si>
  <si>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</si>
  <si>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</si>
  <si>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</si>
  <si>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</si>
  <si>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</si>
  <si>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</si>
  <si>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</si>
  <si>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</si>
  <si>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</si>
  <si>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</si>
  <si>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</si>
  <si>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</si>
  <si>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</si>
  <si>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</si>
  <si>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</si>
  <si>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</si>
  <si>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</si>
  <si>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</si>
  <si>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</si>
  <si>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</si>
  <si>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</si>
  <si>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</si>
  <si>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</si>
  <si>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</si>
  <si>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</si>
  <si>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</si>
  <si>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</si>
  <si>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</si>
  <si>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</si>
  <si>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</si>
  <si>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</si>
  <si>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</si>
  <si>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</si>
  <si>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</si>
  <si>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</si>
  <si>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</si>
  <si>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</si>
  <si>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</si>
  <si>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</si>
  <si>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</si>
  <si>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</si>
  <si>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</si>
  <si>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</si>
  <si>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</si>
  <si>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</si>
  <si>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</si>
  <si>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</si>
  <si>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</si>
  <si>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</si>
  <si>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</si>
  <si>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</si>
  <si>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</si>
  <si>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</si>
  <si>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</si>
  <si>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</si>
  <si>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</si>
  <si>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</si>
  <si>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</si>
  <si>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</si>
  <si>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</si>
  <si>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</si>
  <si>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</si>
  <si>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</si>
  <si>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</si>
  <si>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</si>
  <si>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</si>
  <si>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</si>
  <si>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</si>
  <si>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</si>
  <si>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</si>
  <si>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</si>
  <si>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</si>
  <si>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</si>
  <si>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</si>
  <si>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</si>
  <si>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</si>
  <si>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</si>
  <si>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</si>
  <si>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</si>
  <si>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</si>
  <si>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</si>
  <si>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</si>
  <si>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</si>
  <si>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</si>
  <si>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</si>
  <si>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</si>
  <si>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</si>
  <si>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</si>
  <si>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</si>
  <si>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</si>
  <si>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</si>
  <si>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</si>
  <si>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</si>
  <si>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</si>
  <si>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</si>
  <si>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</si>
  <si>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</si>
  <si>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</si>
  <si>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</si>
  <si>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</si>
  <si>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</si>
  <si>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</si>
  <si>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</si>
  <si>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</si>
  <si>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</si>
  <si>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</si>
  <si>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</si>
  <si>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</si>
  <si>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</si>
  <si>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</si>
  <si>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</si>
  <si>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</si>
  <si>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</si>
  <si>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</si>
  <si>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</si>
  <si>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</si>
  <si>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</si>
  <si>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</si>
  <si>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</si>
  <si>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</si>
  <si>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</si>
  <si>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</si>
  <si>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</si>
  <si>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</si>
  <si>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</si>
  <si>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</si>
  <si>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</si>
  <si>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</si>
  <si>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</si>
  <si>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</si>
  <si>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</si>
  <si>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</si>
  <si>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</si>
  <si>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</si>
  <si>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</si>
  <si>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</si>
  <si>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</si>
  <si>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</si>
  <si>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</si>
  <si>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</si>
  <si>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</si>
  <si>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</si>
  <si>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</si>
  <si>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</si>
  <si>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</si>
  <si>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</si>
  <si>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</si>
  <si>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</si>
  <si>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</si>
  <si>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</si>
  <si>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</si>
  <si>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</si>
  <si>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</si>
  <si>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</si>
  <si>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</si>
  <si>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</si>
  <si>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</si>
  <si>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</si>
  <si>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</si>
  <si>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</si>
  <si>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</si>
  <si>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</si>
  <si>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</si>
  <si>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</si>
  <si>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</si>
  <si>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</si>
  <si>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</si>
  <si>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</si>
  <si>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</si>
  <si>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</si>
  <si>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</si>
  <si>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</si>
  <si>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</si>
  <si>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</si>
  <si>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</si>
  <si>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</si>
  <si>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</si>
  <si>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</si>
  <si>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</si>
  <si>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</si>
  <si>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</si>
  <si>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</si>
  <si>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</si>
  <si>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</si>
  <si>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</si>
  <si>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</si>
  <si>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</si>
  <si>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</si>
  <si>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</si>
  <si>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</si>
  <si>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</si>
  <si>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</si>
  <si>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</si>
  <si>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</si>
  <si>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</si>
  <si>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</si>
  <si>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</si>
  <si>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</si>
  <si>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</si>
  <si>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</si>
  <si>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</si>
  <si>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</si>
  <si>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</si>
  <si>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</si>
  <si>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</si>
  <si>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</si>
  <si>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</si>
  <si>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</si>
  <si>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</si>
  <si>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</si>
  <si>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</si>
  <si>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</si>
  <si>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</si>
  <si>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</si>
  <si>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</si>
  <si>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</si>
  <si>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</si>
  <si>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</si>
  <si>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</si>
  <si>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</si>
  <si>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</si>
  <si>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</si>
  <si>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</si>
  <si>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</si>
  <si>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</si>
  <si>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</si>
  <si>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</si>
  <si>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</si>
  <si>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</si>
  <si>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</si>
  <si>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</si>
  <si>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</si>
  <si>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</si>
  <si>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</si>
  <si>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</si>
  <si>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</si>
  <si>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</si>
  <si>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</si>
  <si>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</si>
  <si>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</si>
  <si>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</si>
  <si>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</si>
  <si>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</si>
  <si>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</si>
  <si>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</si>
  <si>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</si>
  <si>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</si>
  <si>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</si>
  <si>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</si>
  <si>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</si>
  <si>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</si>
  <si>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</si>
  <si>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</si>
  <si>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</si>
  <si>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</si>
  <si>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</si>
  <si>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</si>
  <si>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</si>
  <si>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</si>
  <si>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</si>
  <si>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</si>
  <si>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</si>
  <si>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</si>
  <si>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</si>
  <si>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</si>
  <si>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</si>
  <si>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</si>
  <si>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</si>
  <si>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</si>
  <si>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</si>
  <si>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</si>
  <si>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</si>
  <si>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</si>
  <si>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</si>
  <si>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</si>
  <si>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</si>
  <si>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</si>
  <si>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</si>
  <si>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</si>
  <si>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</si>
  <si>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</si>
  <si>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</si>
  <si>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</si>
  <si>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</si>
  <si>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</si>
  <si>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</si>
  <si>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</si>
  <si>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</si>
  <si>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</si>
  <si>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</si>
  <si>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</si>
  <si>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</si>
  <si>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</si>
  <si>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</si>
  <si>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</si>
  <si>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</si>
  <si>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</si>
  <si>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</si>
  <si>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</si>
  <si>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</si>
  <si>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</si>
  <si>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</si>
  <si>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</si>
  <si>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</si>
  <si>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</si>
  <si>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</si>
  <si>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</si>
  <si>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</si>
  <si>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</si>
  <si>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</si>
  <si>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</si>
  <si>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</si>
  <si>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</si>
  <si>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</si>
  <si>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</si>
  <si>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</si>
  <si>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</si>
  <si>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</si>
  <si>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</si>
  <si>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</si>
  <si>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</si>
  <si>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</si>
  <si>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</si>
  <si>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</si>
  <si>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</si>
  <si>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</si>
  <si>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</si>
  <si>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</si>
  <si>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</si>
  <si>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</si>
  <si>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</si>
  <si>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</si>
  <si>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</si>
  <si>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</si>
  <si>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</si>
  <si>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</si>
  <si>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</si>
  <si>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</si>
  <si>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</si>
  <si>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</si>
  <si>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</si>
  <si>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</si>
  <si>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</si>
  <si>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</si>
  <si>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</si>
  <si>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</si>
  <si>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</si>
  <si>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</si>
  <si>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</si>
  <si>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</si>
  <si>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</si>
  <si>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</si>
  <si>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</si>
  <si>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</si>
  <si>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</si>
  <si>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</si>
  <si>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</si>
  <si>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</si>
  <si>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</si>
  <si>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</si>
  <si>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</si>
  <si>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</si>
  <si>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</si>
  <si>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</si>
  <si>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</si>
  <si>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</si>
  <si>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</si>
  <si>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</si>
  <si>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</si>
  <si>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</si>
  <si>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</si>
  <si>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</si>
  <si>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</si>
  <si>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</si>
  <si>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</si>
  <si>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</si>
  <si>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</si>
  <si>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</si>
  <si>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</si>
  <si>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</si>
  <si>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</si>
  <si>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</si>
  <si>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</si>
  <si>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</si>
  <si>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</si>
  <si>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</si>
  <si>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</si>
  <si>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</si>
  <si>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</si>
  <si>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</si>
  <si>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</si>
  <si>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</si>
  <si>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</si>
  <si>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</si>
  <si>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</si>
  <si>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</si>
  <si>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</si>
  <si>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</si>
  <si>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</si>
  <si>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</si>
  <si>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</si>
  <si>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</si>
  <si>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</si>
  <si>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</si>
  <si>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</si>
  <si>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</si>
  <si>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</si>
  <si>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</si>
  <si>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</si>
  <si>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</si>
  <si>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</si>
  <si>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</si>
  <si>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</si>
  <si>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</si>
  <si>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</si>
  <si>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</si>
  <si>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</si>
  <si>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</si>
  <si>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</si>
  <si>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</si>
  <si>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</si>
  <si>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</si>
  <si>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</si>
  <si>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</si>
  <si>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</si>
  <si>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</si>
  <si>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</si>
  <si>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</si>
  <si>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</si>
  <si>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</si>
  <si>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</si>
  <si>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</si>
  <si>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</si>
  <si>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</si>
  <si>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</si>
  <si>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</si>
  <si>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</si>
  <si>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</si>
  <si>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</si>
  <si>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</si>
  <si>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</si>
  <si>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</si>
  <si>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</si>
  <si>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</si>
  <si>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</si>
  <si>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</si>
  <si>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</si>
  <si>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</si>
  <si>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</si>
  <si>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</si>
  <si>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</si>
  <si>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</si>
  <si>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</si>
  <si>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</si>
  <si>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</si>
  <si>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</si>
  <si>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</si>
  <si>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</si>
  <si>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</si>
  <si>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</si>
  <si>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</si>
  <si>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</si>
  <si>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</si>
  <si>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</si>
  <si>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</si>
  <si>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</si>
  <si>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</si>
  <si>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</si>
  <si>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</si>
  <si>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</si>
  <si>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</si>
  <si>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</si>
  <si>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</si>
  <si>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</si>
  <si>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</si>
  <si>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</si>
  <si>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</si>
  <si>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</si>
  <si>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</si>
  <si>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</si>
  <si>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</si>
  <si>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</si>
  <si>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</si>
  <si>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</si>
  <si>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</si>
  <si>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</si>
  <si>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</si>
  <si>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</si>
  <si>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</si>
  <si>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</si>
  <si>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</si>
  <si>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</si>
  <si>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</si>
  <si>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</si>
  <si>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</si>
  <si>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</si>
  <si>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</si>
  <si>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</si>
  <si>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</si>
  <si>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</si>
  <si>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</si>
  <si>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</si>
  <si>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</si>
  <si>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</si>
  <si>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</si>
  <si>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</si>
  <si>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</si>
  <si>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</si>
  <si>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</si>
  <si>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</si>
  <si>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</si>
  <si>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</si>
  <si>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</si>
  <si>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</si>
  <si>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</si>
  <si>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</si>
  <si>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</si>
  <si>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</si>
  <si>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</si>
  <si>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</si>
  <si>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</si>
  <si>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</si>
  <si>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</si>
  <si>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</si>
  <si>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</si>
  <si>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</si>
  <si>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</si>
  <si>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</si>
  <si>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</si>
  <si>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</si>
  <si>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</si>
  <si>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</si>
  <si>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</si>
  <si>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</si>
  <si>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</si>
  <si>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</si>
  <si>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</si>
  <si>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</si>
  <si>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</si>
  <si>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</si>
  <si>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</si>
  <si>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</si>
  <si>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</si>
  <si>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</si>
  <si>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</si>
  <si>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</si>
  <si>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</si>
  <si>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</si>
  <si>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</si>
  <si>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</si>
  <si>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</si>
  <si>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</si>
  <si>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</si>
  <si>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</si>
  <si>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</si>
  <si>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</si>
  <si>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</si>
  <si>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</si>
  <si>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</si>
  <si>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</si>
  <si>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</si>
  <si>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</si>
  <si>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</si>
  <si>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</si>
  <si>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</si>
  <si>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</si>
  <si>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</si>
  <si>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</si>
  <si>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</si>
  <si>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</si>
  <si>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</si>
  <si>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</si>
  <si>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</si>
  <si>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</si>
  <si>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</si>
  <si>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</si>
  <si>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</si>
  <si>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</si>
  <si>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</si>
  <si>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</si>
  <si>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</si>
  <si>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</si>
  <si>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</si>
  <si>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</si>
  <si>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</si>
  <si>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</si>
  <si>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</si>
  <si>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</si>
  <si>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</si>
  <si>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</si>
  <si>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</si>
  <si>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</si>
  <si>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</si>
  <si>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</si>
  <si>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</si>
  <si>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</si>
  <si>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</si>
  <si>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</si>
  <si>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</si>
  <si>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</si>
  <si>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</si>
  <si>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</si>
  <si>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</si>
  <si>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</si>
  <si>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</si>
  <si>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</si>
  <si>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</si>
  <si>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</si>
  <si>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</si>
  <si>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</si>
  <si>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</si>
  <si>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</si>
  <si>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</si>
  <si>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</si>
  <si>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</si>
  <si>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</si>
  <si>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</si>
  <si>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</si>
  <si>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</si>
  <si>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</si>
  <si>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</si>
  <si>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</si>
  <si>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</si>
  <si>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</si>
  <si>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</si>
  <si>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</si>
  <si>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</si>
  <si>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</si>
  <si>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</si>
  <si>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</si>
  <si>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</si>
  <si>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</si>
  <si>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</si>
  <si>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</si>
  <si>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</si>
  <si>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</si>
  <si>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</si>
  <si>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</si>
  <si>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</si>
  <si>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</si>
  <si>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</si>
  <si>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</si>
  <si>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</si>
  <si>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</si>
  <si>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</si>
  <si>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</si>
  <si>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</si>
  <si>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</si>
  <si>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</si>
  <si>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</si>
  <si>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</si>
  <si>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</si>
  <si>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</si>
  <si>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</si>
  <si>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</si>
  <si>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</si>
  <si>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</si>
  <si>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</si>
  <si>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</si>
  <si>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</si>
  <si>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</si>
  <si>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</si>
  <si>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</si>
  <si>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</si>
  <si>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</si>
  <si>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</si>
  <si>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</si>
  <si>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</si>
  <si>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</si>
  <si>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</si>
  <si>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</si>
  <si>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</si>
  <si>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</si>
  <si>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</si>
  <si>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</si>
  <si>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</si>
  <si>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</si>
  <si>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</si>
  <si>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</si>
  <si>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</si>
  <si>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</si>
  <si>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</si>
  <si>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</si>
  <si>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</si>
  <si>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</si>
  <si>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</si>
  <si>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</si>
  <si>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</si>
  <si>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</si>
  <si>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</si>
  <si>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</si>
  <si>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</si>
  <si>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</si>
  <si>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</si>
  <si>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</si>
  <si>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</si>
  <si>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</si>
  <si>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</si>
  <si>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</si>
  <si>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</si>
  <si>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</si>
  <si>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</si>
  <si>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</si>
  <si>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</si>
  <si>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</si>
  <si>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</si>
  <si>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</si>
  <si>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</si>
  <si>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</si>
  <si>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</si>
  <si>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</si>
  <si>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</si>
  <si>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</si>
  <si>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</si>
  <si>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</si>
  <si>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</si>
  <si>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</si>
  <si>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</si>
  <si>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</si>
  <si>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</si>
  <si>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</si>
  <si>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</si>
  <si>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</si>
  <si>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</si>
  <si>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</si>
  <si>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</si>
  <si>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</si>
  <si>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</si>
  <si>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</si>
  <si>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</si>
  <si>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</si>
  <si>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</si>
  <si>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</si>
  <si>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</si>
  <si>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</si>
  <si>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</si>
  <si>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</si>
  <si>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</si>
  <si>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</si>
  <si>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</si>
  <si>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</si>
  <si>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</si>
  <si>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</si>
  <si>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</si>
  <si>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</si>
  <si>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</si>
  <si>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</si>
  <si>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</si>
  <si>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</si>
  <si>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</si>
  <si>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</si>
  <si>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</si>
  <si>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</si>
  <si>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</si>
  <si>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</si>
  <si>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</si>
  <si>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</si>
  <si>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</si>
  <si>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</si>
  <si>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</si>
  <si>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</si>
  <si>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</si>
  <si>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</si>
  <si>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</si>
  <si>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</si>
  <si>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</si>
  <si>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</si>
  <si>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</si>
  <si>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</si>
  <si>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</si>
  <si>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</si>
  <si>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</si>
  <si>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</si>
  <si>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</si>
  <si>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</si>
  <si>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</si>
  <si>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</si>
  <si>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</si>
  <si>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</si>
  <si>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</si>
  <si>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</si>
  <si>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</si>
  <si>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</si>
  <si>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</si>
  <si>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</si>
  <si>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</si>
  <si>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</si>
  <si>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</si>
  <si>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</si>
  <si>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</si>
  <si>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</si>
  <si>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</si>
  <si>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</si>
  <si>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</si>
  <si>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</si>
  <si>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</si>
  <si>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</si>
  <si>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</si>
  <si>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</si>
  <si>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</si>
  <si>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</si>
  <si>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</si>
  <si>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</si>
  <si>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</si>
  <si>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</si>
  <si>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</si>
  <si>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</si>
  <si>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</si>
  <si>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</si>
  <si>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</si>
  <si>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</si>
  <si>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</si>
  <si>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</si>
  <si>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</si>
  <si>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</si>
  <si>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</si>
  <si>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</si>
  <si>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</si>
  <si>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</si>
  <si>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</si>
  <si>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</si>
  <si>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</si>
  <si>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</si>
  <si>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</si>
  <si>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</si>
  <si>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</si>
  <si>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</si>
  <si>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</si>
  <si>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</si>
  <si>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</si>
  <si>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</si>
  <si>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</si>
  <si>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</si>
  <si>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</si>
  <si>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</si>
  <si>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</si>
  <si>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</si>
  <si>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</si>
  <si>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</si>
  <si>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</si>
  <si>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</si>
  <si>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</si>
  <si>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</si>
  <si>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</si>
  <si>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</si>
  <si>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</si>
  <si>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</si>
  <si>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</si>
  <si>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</si>
  <si>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</si>
  <si>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</si>
  <si>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</si>
  <si>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</si>
  <si>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</si>
  <si>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</si>
  <si>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</si>
  <si>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</si>
  <si>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</si>
  <si>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</si>
  <si>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</si>
  <si>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</si>
  <si>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</si>
  <si>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</si>
  <si>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</si>
  <si>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</si>
  <si>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</si>
  <si>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</si>
  <si>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</si>
  <si>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</si>
  <si>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</si>
  <si>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</si>
  <si>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</si>
  <si>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</si>
  <si>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</si>
  <si>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</si>
  <si>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</si>
  <si>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</si>
  <si>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</si>
  <si>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</si>
  <si>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</si>
  <si>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</si>
  <si>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</si>
  <si>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</si>
  <si>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</si>
  <si>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</si>
  <si>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</si>
  <si>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</si>
  <si>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</si>
  <si>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</si>
  <si>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</si>
  <si>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</si>
  <si>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</si>
  <si>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</si>
  <si>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</si>
  <si>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</si>
  <si>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</si>
  <si>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</si>
  <si>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</si>
  <si>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</si>
  <si>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</si>
  <si>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</si>
  <si>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</si>
  <si>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</si>
  <si>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</si>
  <si>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</si>
  <si>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</si>
  <si>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</si>
  <si>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</si>
  <si>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</si>
  <si>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</si>
  <si>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</si>
  <si>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</si>
  <si>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</si>
  <si>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</si>
  <si>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</si>
  <si>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</si>
  <si>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</si>
  <si>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</si>
  <si>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</si>
  <si>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</si>
  <si>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</si>
  <si>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</si>
  <si>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</si>
  <si>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</si>
  <si>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</si>
  <si>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</si>
  <si>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</si>
  <si>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</si>
  <si>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</si>
  <si>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</si>
  <si>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</si>
  <si>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</si>
  <si>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</si>
  <si>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</si>
  <si>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</si>
  <si>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</si>
  <si>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</si>
  <si>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</si>
  <si>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</si>
  <si>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</si>
  <si>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</si>
  <si>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</si>
  <si>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</si>
  <si>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</si>
  <si>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</si>
  <si>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</si>
  <si>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</si>
  <si>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</si>
  <si>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</si>
  <si>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</si>
  <si>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</si>
  <si>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</si>
  <si>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</si>
  <si>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</si>
  <si>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</si>
  <si>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</si>
  <si>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</si>
  <si>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</si>
  <si>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</si>
  <si>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</si>
  <si>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</si>
  <si>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</si>
  <si>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</si>
  <si>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</si>
  <si>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</si>
  <si>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</si>
  <si>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</si>
  <si>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</si>
  <si>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</si>
  <si>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</si>
  <si>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</si>
  <si>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</si>
  <si>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</si>
  <si>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</si>
  <si>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</si>
  <si>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</si>
  <si>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</si>
  <si>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</si>
  <si>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</si>
  <si>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</si>
  <si>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</si>
  <si>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</si>
  <si>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</si>
  <si>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</si>
  <si>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</si>
  <si>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</si>
  <si>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</si>
  <si>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</si>
  <si>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</si>
  <si>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</si>
  <si>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</si>
  <si>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</si>
  <si>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</si>
  <si>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</si>
  <si>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</si>
  <si>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</si>
  <si>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</si>
  <si>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</si>
  <si>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</si>
  <si>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</si>
  <si>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</si>
  <si>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</si>
  <si>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</si>
  <si>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</si>
  <si>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</si>
  <si>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</si>
  <si>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</si>
  <si>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</si>
  <si>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</si>
  <si>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</si>
  <si>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</si>
  <si>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</si>
  <si>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</si>
  <si>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</si>
  <si>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</si>
  <si>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</si>
  <si>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</si>
  <si>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</si>
  <si>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</si>
  <si>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</si>
  <si>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</si>
  <si>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</si>
  <si>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</si>
  <si>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</si>
  <si>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</si>
  <si>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</si>
  <si>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</si>
  <si>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</si>
  <si>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</si>
  <si>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</si>
  <si>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</si>
  <si>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</si>
  <si>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</si>
  <si>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</si>
  <si>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</si>
  <si>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</si>
  <si>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</si>
  <si>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</si>
  <si>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</si>
  <si>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</si>
  <si>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</si>
  <si>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</si>
  <si>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</si>
  <si>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</si>
  <si>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</si>
  <si>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</si>
  <si>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</si>
  <si>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</si>
  <si>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</si>
  <si>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</si>
  <si>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</si>
  <si>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</si>
  <si>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</si>
  <si>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</si>
  <si>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</si>
  <si>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</si>
  <si>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</si>
  <si>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</si>
  <si>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</si>
  <si>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</si>
  <si>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</si>
  <si>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</si>
  <si>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</si>
  <si>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</si>
  <si>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</si>
  <si>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</si>
  <si>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</si>
  <si>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</si>
  <si>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</si>
  <si>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</si>
  <si>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</si>
  <si>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</si>
  <si>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</si>
  <si>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</si>
  <si>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</si>
  <si>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</si>
  <si>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</si>
  <si>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</si>
  <si>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</si>
  <si>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</si>
  <si>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</si>
  <si>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</si>
  <si>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</si>
  <si>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</si>
  <si>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</si>
  <si>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</si>
  <si>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</si>
  <si>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</si>
  <si>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</si>
  <si>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</si>
  <si>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</si>
  <si>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</si>
  <si>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</si>
  <si>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</si>
  <si>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</si>
  <si>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</si>
  <si>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</si>
  <si>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</si>
  <si>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</si>
  <si>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</si>
  <si>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</si>
  <si>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</si>
  <si>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</si>
  <si>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</si>
  <si>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</si>
  <si>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</si>
  <si>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</si>
  <si>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</si>
  <si>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</si>
  <si>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</si>
  <si>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</si>
  <si>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</si>
  <si>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</si>
  <si>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</si>
  <si>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</si>
  <si>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</si>
  <si>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</si>
  <si>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</si>
  <si>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</si>
  <si>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</si>
  <si>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</si>
  <si>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</si>
  <si>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</si>
  <si>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</si>
  <si>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</si>
  <si>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</si>
  <si>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</si>
  <si>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</si>
  <si>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</si>
  <si>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</si>
  <si>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</si>
  <si>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</si>
  <si>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</si>
  <si>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</si>
  <si>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</si>
  <si>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</si>
  <si>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</si>
  <si>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</si>
  <si>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</si>
  <si>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</si>
  <si>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</si>
  <si>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</si>
  <si>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</si>
  <si>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</si>
  <si>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</si>
  <si>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</si>
  <si>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</si>
  <si>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</si>
  <si>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</si>
  <si>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</si>
  <si>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</si>
  <si>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</si>
  <si>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</si>
  <si>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</si>
  <si>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</si>
  <si>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</si>
  <si>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</si>
  <si>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</si>
  <si>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</si>
  <si>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</si>
  <si>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</si>
  <si>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</si>
  <si>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</si>
  <si>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</si>
  <si>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</si>
  <si>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</si>
  <si>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</si>
  <si>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</si>
  <si>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</si>
  <si>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</si>
  <si>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</si>
  <si>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</si>
  <si>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</si>
  <si>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</si>
  <si>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</si>
  <si>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</si>
  <si>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</si>
  <si>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</si>
  <si>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</si>
  <si>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</si>
  <si>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</si>
  <si>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</si>
  <si>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</si>
  <si>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</si>
  <si>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</si>
  <si>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</si>
  <si>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</si>
  <si>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</si>
  <si>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</si>
  <si>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</si>
  <si>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</si>
  <si>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</si>
  <si>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</si>
  <si>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</si>
  <si>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</si>
  <si>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</si>
  <si>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</si>
  <si>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</si>
  <si>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</si>
  <si>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</si>
  <si>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</si>
  <si>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</si>
  <si>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</si>
  <si>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</si>
  <si>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</si>
  <si>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</si>
  <si>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</si>
  <si>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</si>
  <si>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</si>
  <si>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</si>
  <si>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</si>
  <si>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</si>
  <si>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</si>
  <si>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</si>
  <si>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</si>
  <si>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</si>
  <si>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</si>
  <si>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</si>
  <si>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</si>
  <si>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</si>
  <si>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</si>
  <si>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</si>
  <si>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</si>
  <si>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</si>
  <si>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</si>
  <si>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</si>
  <si>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</si>
  <si>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</si>
  <si>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</si>
  <si>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</si>
  <si>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</si>
  <si>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</si>
  <si>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</si>
  <si>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</si>
  <si>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</si>
  <si>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</si>
  <si>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</si>
  <si>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</si>
  <si>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</si>
  <si>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</si>
  <si>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</si>
  <si>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</si>
  <si>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</si>
  <si>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</si>
  <si>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</si>
  <si>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</si>
  <si>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</si>
  <si>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</si>
  <si>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</si>
  <si>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</si>
  <si>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</si>
  <si>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</si>
  <si>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</si>
  <si>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</si>
  <si>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</si>
  <si>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</si>
  <si>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</si>
  <si>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</si>
  <si>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</si>
  <si>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</si>
  <si>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</si>
  <si>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</si>
  <si>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</si>
  <si>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</si>
  <si>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</si>
  <si>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</si>
  <si>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</si>
  <si>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</si>
  <si>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</si>
  <si>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</si>
  <si>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</si>
  <si>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</si>
  <si>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</si>
  <si>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</si>
  <si>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</si>
  <si>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</si>
  <si>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</si>
  <si>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</si>
  <si>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</si>
  <si>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</si>
  <si>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</si>
  <si>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</si>
  <si>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</si>
  <si>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</si>
  <si>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</si>
  <si>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</si>
  <si>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</si>
  <si>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</si>
  <si>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</si>
  <si>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</si>
  <si>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</si>
  <si>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</si>
  <si>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</si>
  <si>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</si>
  <si>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</si>
  <si>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</si>
  <si>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</si>
  <si>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</si>
  <si>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</si>
  <si>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</si>
  <si>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</si>
  <si>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</si>
  <si>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</si>
  <si>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</si>
  <si>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</si>
  <si>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</si>
  <si>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</si>
  <si>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</si>
  <si>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</si>
  <si>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</si>
  <si>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</si>
  <si>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</si>
  <si>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</si>
  <si>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</si>
  <si>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</si>
  <si>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</si>
  <si>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</si>
  <si>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</si>
  <si>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</si>
  <si>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</si>
  <si>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</si>
  <si>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</si>
  <si>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</si>
  <si>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</si>
  <si>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</si>
  <si>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</si>
  <si>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</si>
  <si>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</si>
  <si>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</si>
  <si>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</si>
  <si>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</si>
  <si>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</si>
  <si>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</si>
  <si>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</si>
  <si>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</si>
  <si>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</si>
  <si>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</si>
  <si>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</si>
  <si>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</si>
  <si>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</si>
  <si>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</si>
  <si>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</si>
  <si>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</si>
  <si>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</si>
  <si>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</si>
  <si>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</si>
  <si>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</si>
  <si>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</si>
  <si>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</si>
  <si>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</si>
  <si>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</si>
  <si>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</si>
  <si>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</si>
  <si>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</si>
  <si>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</si>
  <si>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</si>
  <si>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</si>
  <si>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</si>
  <si>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</si>
  <si>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</si>
  <si>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</si>
  <si>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</si>
  <si>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</si>
  <si>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</si>
  <si>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</si>
  <si>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</si>
  <si>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</si>
  <si>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</si>
  <si>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</si>
  <si>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</si>
  <si>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</si>
  <si>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</si>
  <si>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</si>
  <si>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</si>
  <si>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</si>
  <si>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</si>
  <si>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</si>
  <si>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</si>
  <si>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</si>
  <si>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</si>
  <si>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</si>
  <si>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</si>
  <si>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</si>
  <si>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</si>
  <si>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</si>
  <si>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</si>
  <si>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</si>
  <si>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</si>
  <si>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</si>
  <si>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</si>
  <si>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</si>
  <si>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</si>
  <si>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</si>
  <si>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</si>
  <si>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</si>
  <si>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</si>
  <si>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</si>
  <si>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</si>
  <si>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</si>
  <si>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</si>
  <si>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</si>
  <si>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</si>
  <si>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</si>
  <si>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</si>
  <si>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</si>
  <si>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</si>
  <si>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</si>
  <si>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</si>
  <si>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</si>
  <si>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</si>
  <si>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</si>
  <si>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</si>
  <si>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</si>
  <si>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</si>
  <si>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</si>
  <si>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</si>
  <si>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</si>
  <si>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</si>
  <si>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</si>
  <si>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</si>
  <si>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</si>
  <si>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</si>
  <si>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</si>
  <si>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</si>
  <si>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</si>
  <si>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</si>
  <si>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</si>
  <si>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</si>
  <si>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</si>
  <si>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</si>
  <si>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</si>
  <si>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</si>
  <si>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</si>
  <si>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</si>
  <si>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</si>
  <si>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</si>
  <si>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</si>
  <si>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</si>
  <si>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</si>
  <si>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</si>
  <si>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</si>
  <si>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</si>
  <si>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</si>
  <si>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</si>
  <si>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</si>
  <si>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</si>
  <si>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</si>
  <si>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</si>
  <si>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</si>
  <si>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</si>
  <si>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</si>
  <si>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</si>
  <si>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</si>
  <si>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</si>
  <si>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</si>
  <si>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</si>
  <si>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</si>
  <si>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</si>
  <si>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</si>
  <si>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</si>
  <si>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</si>
  <si>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</si>
  <si>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</si>
  <si>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</si>
  <si>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</si>
  <si>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</si>
  <si>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</si>
  <si>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</si>
  <si>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</si>
  <si>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</si>
  <si>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</si>
  <si>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</si>
  <si>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</si>
  <si>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</si>
  <si>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</si>
  <si>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</si>
  <si>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</si>
  <si>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</si>
  <si>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</si>
  <si>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</si>
  <si>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</si>
  <si>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</si>
  <si>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</si>
  <si>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</si>
  <si>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</si>
  <si>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</si>
  <si>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</si>
  <si>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</si>
  <si>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</si>
  <si>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</si>
  <si>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</si>
  <si>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</si>
  <si>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</si>
  <si>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</si>
  <si>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</si>
  <si>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</si>
  <si>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</si>
  <si>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</si>
  <si>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</si>
  <si>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</si>
  <si>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</si>
  <si>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</si>
  <si>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</si>
  <si>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</si>
  <si>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</si>
  <si>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</si>
  <si>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</si>
  <si>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</si>
  <si>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</si>
  <si>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</si>
  <si>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</si>
  <si>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</si>
  <si>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</si>
  <si>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</si>
  <si>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</si>
  <si>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</si>
  <si>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</si>
  <si>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</si>
  <si>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</si>
  <si>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</si>
  <si>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</si>
  <si>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</si>
  <si>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</si>
  <si>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</si>
  <si>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</si>
  <si>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</si>
  <si>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</si>
  <si>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</si>
  <si>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</si>
  <si>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</si>
  <si>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</si>
  <si>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</si>
  <si>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</si>
  <si>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</si>
  <si>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</si>
  <si>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</si>
  <si>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</si>
  <si>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</si>
  <si>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</si>
  <si>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</si>
  <si>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</si>
  <si>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</si>
  <si>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</si>
  <si>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</si>
  <si>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</si>
  <si>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</si>
  <si>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</si>
  <si>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</si>
  <si>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</si>
  <si>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</si>
  <si>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</si>
  <si>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</si>
  <si>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</si>
  <si>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</si>
  <si>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</si>
  <si>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</si>
  <si>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</si>
  <si>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</si>
  <si>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</si>
  <si>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</si>
  <si>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</si>
  <si>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</si>
  <si>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</si>
  <si>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</si>
  <si>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</si>
  <si>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</si>
  <si>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</si>
  <si>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</si>
  <si>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</si>
  <si>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</si>
  <si>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</si>
  <si>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</si>
  <si>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</si>
  <si>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</si>
  <si>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</si>
  <si>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</si>
  <si>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</si>
  <si>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</si>
  <si>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</si>
  <si>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</si>
  <si>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</si>
  <si>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</si>
  <si>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</si>
  <si>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</si>
  <si>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</si>
  <si>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</si>
  <si>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</si>
  <si>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</si>
  <si>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</si>
  <si>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</si>
  <si>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</si>
  <si>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</si>
  <si>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</si>
  <si>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</si>
  <si>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</si>
  <si>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</si>
  <si>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</si>
  <si>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</si>
  <si>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</si>
  <si>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</si>
  <si>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</si>
  <si>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</si>
  <si>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</si>
  <si>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</si>
  <si>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</si>
  <si>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</si>
  <si>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</si>
  <si>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</si>
  <si>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</si>
  <si>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</si>
  <si>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</si>
  <si>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</si>
  <si>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</si>
  <si>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</si>
  <si>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</si>
  <si>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</si>
  <si>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</si>
  <si>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</si>
  <si>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</si>
  <si>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</si>
  <si>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</si>
  <si>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</si>
  <si>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</si>
  <si>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</si>
  <si>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</si>
  <si>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</si>
  <si>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</si>
  <si>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</si>
  <si>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</si>
  <si>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</si>
  <si>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</si>
  <si>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</si>
  <si>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</si>
  <si>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</si>
  <si>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</si>
  <si>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</si>
  <si>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</si>
  <si>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</si>
  <si>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</si>
  <si>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</si>
  <si>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</si>
  <si>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</si>
  <si>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</si>
  <si>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</si>
  <si>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</si>
  <si>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</si>
  <si>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</si>
  <si>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</si>
  <si>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</si>
  <si>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</si>
  <si>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</si>
  <si>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</si>
  <si>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</si>
  <si>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</si>
  <si>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</si>
  <si>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</si>
  <si>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</si>
  <si>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</si>
  <si>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</si>
  <si>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</si>
  <si>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</si>
  <si>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</si>
  <si>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</si>
  <si>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</si>
  <si>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</si>
  <si>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</si>
  <si>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</si>
  <si>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</si>
  <si>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</si>
  <si>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</si>
  <si>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</si>
  <si>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</si>
  <si>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</si>
  <si>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</si>
  <si>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</si>
  <si>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</si>
  <si>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</si>
  <si>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</si>
  <si>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</si>
  <si>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</si>
  <si>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</si>
  <si>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</si>
  <si>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</si>
  <si>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</si>
  <si>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</si>
  <si>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</si>
  <si>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</si>
  <si>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</si>
  <si>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</si>
  <si>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</si>
  <si>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</si>
  <si>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</si>
  <si>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</si>
  <si>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</si>
  <si>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</si>
  <si>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</si>
  <si>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</si>
  <si>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</si>
  <si>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</si>
  <si>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</si>
  <si>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</si>
  <si>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</si>
  <si>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</si>
  <si>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</si>
  <si>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</si>
  <si>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</si>
  <si>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</si>
  <si>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</si>
  <si>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</si>
  <si>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</si>
  <si>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</si>
  <si>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</si>
  <si>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</si>
  <si>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</si>
  <si>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</si>
  <si>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</si>
  <si>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</si>
  <si>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</si>
  <si>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</si>
  <si>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</si>
  <si>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</si>
  <si>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</si>
  <si>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</si>
  <si>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</si>
  <si>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</si>
  <si>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</si>
  <si>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</si>
  <si>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</si>
  <si>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</si>
  <si>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</si>
  <si>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</si>
  <si>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</si>
  <si>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</si>
  <si>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</si>
  <si>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</si>
  <si>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</si>
  <si>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</si>
  <si>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</si>
  <si>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</si>
  <si>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</si>
  <si>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</si>
  <si>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</si>
  <si>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</si>
  <si>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</si>
  <si>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</si>
  <si>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</si>
  <si>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</si>
  <si>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</si>
  <si>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</si>
  <si>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</si>
  <si>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</si>
  <si>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</si>
  <si>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</si>
  <si>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</si>
  <si>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</si>
  <si>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</si>
  <si>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</si>
  <si>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</si>
  <si>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</si>
  <si>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</si>
  <si>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</si>
  <si>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</si>
  <si>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</si>
  <si>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</si>
  <si>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</si>
  <si>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</si>
  <si>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</si>
  <si>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</si>
  <si>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</si>
  <si>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</si>
  <si>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</si>
  <si>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</si>
  <si>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</si>
  <si>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</si>
  <si>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</si>
  <si>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</si>
  <si>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</si>
  <si>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</si>
  <si>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</si>
  <si>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</si>
  <si>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</si>
  <si>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</si>
  <si>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</si>
  <si>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</si>
  <si>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</si>
  <si>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</si>
  <si>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</si>
  <si>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</si>
  <si>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</si>
  <si>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</si>
  <si>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</si>
  <si>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</si>
  <si>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</si>
  <si>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</si>
  <si>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</si>
  <si>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</si>
  <si>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</si>
  <si>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</si>
  <si>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</si>
  <si>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</si>
  <si>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</si>
  <si>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</si>
  <si>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</si>
  <si>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</si>
  <si>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</si>
  <si>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</si>
  <si>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</si>
  <si>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</si>
  <si>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</si>
  <si>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</si>
  <si>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</si>
  <si>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</si>
  <si>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</si>
  <si>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</si>
  <si>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</si>
  <si>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</si>
  <si>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</si>
  <si>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</si>
  <si>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</si>
  <si>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</si>
  <si>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</si>
  <si>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</si>
  <si>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</si>
  <si>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</si>
  <si>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</si>
  <si>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</si>
  <si>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</si>
  <si>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</si>
  <si>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</si>
  <si>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</si>
  <si>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</si>
  <si>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</si>
  <si>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</si>
  <si>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</si>
  <si>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</si>
  <si>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</si>
  <si>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</si>
  <si>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</si>
  <si>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</si>
  <si>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</si>
  <si>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</si>
  <si>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</si>
  <si>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</si>
  <si>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</si>
  <si>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</si>
  <si>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</si>
  <si>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</si>
  <si>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</si>
  <si>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</si>
  <si>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</si>
  <si>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</si>
  <si>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</si>
  <si>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</si>
  <si>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</si>
  <si>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</si>
  <si>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</si>
  <si>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</si>
  <si>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</si>
  <si>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</si>
  <si>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</si>
  <si>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</si>
  <si>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</si>
  <si>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</si>
  <si>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</si>
  <si>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</si>
  <si>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</si>
  <si>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</si>
  <si>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</si>
  <si>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</si>
  <si>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</si>
  <si>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</si>
  <si>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</si>
  <si>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</si>
  <si>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</si>
  <si>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</si>
  <si>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</si>
  <si>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</si>
  <si>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</si>
  <si>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</si>
  <si>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</si>
  <si>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</si>
  <si>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</si>
  <si>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</si>
  <si>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</si>
  <si>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</si>
  <si>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</si>
  <si>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</si>
  <si>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</si>
  <si>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</si>
  <si>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</si>
  <si>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</si>
  <si>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</si>
  <si>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</si>
  <si>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</si>
  <si>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</si>
  <si>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</si>
  <si>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</si>
  <si>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</si>
  <si>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</si>
  <si>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</si>
  <si>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</si>
  <si>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</si>
  <si>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</si>
  <si>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</si>
  <si>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</si>
  <si>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</si>
  <si>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</si>
  <si>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</si>
  <si>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</si>
  <si>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</si>
  <si>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</si>
  <si>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</si>
  <si>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</si>
  <si>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</si>
  <si>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</si>
  <si>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</si>
  <si>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</si>
  <si>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</si>
  <si>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</si>
  <si>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</si>
  <si>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</si>
  <si>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</si>
  <si>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</si>
  <si>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</si>
  <si>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</si>
  <si>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</si>
  <si>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</si>
  <si>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</si>
  <si>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</si>
  <si>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</si>
  <si>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</si>
  <si>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</si>
  <si>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</si>
  <si>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</si>
  <si>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</si>
  <si>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</si>
  <si>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</si>
  <si>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</si>
  <si>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</si>
  <si>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</si>
  <si>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</si>
  <si>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</si>
  <si>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</si>
  <si>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</si>
  <si>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</si>
  <si>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</si>
  <si>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</si>
  <si>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</si>
  <si>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</si>
  <si>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</si>
  <si>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</si>
  <si>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</si>
  <si>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</si>
  <si>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</si>
  <si>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</si>
  <si>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</si>
  <si>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</si>
  <si>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</si>
  <si>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</si>
  <si>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</si>
  <si>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</si>
  <si>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</si>
  <si>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</si>
  <si>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</si>
  <si>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</si>
  <si>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</si>
  <si>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</si>
  <si>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</si>
  <si>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</si>
  <si>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</si>
  <si>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</si>
  <si>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</si>
  <si>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</si>
  <si>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</si>
  <si>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</si>
  <si>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</si>
  <si>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</si>
  <si>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</si>
  <si>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</si>
  <si>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</si>
  <si>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</si>
  <si>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</si>
  <si>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</si>
  <si>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</si>
  <si>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</si>
  <si>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</si>
  <si>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</si>
  <si>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</si>
  <si>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</si>
  <si>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</si>
  <si>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</si>
  <si>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</si>
  <si>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</si>
  <si>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</si>
  <si>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</si>
  <si>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</si>
  <si>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</si>
  <si>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</si>
  <si>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</si>
  <si>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</si>
  <si>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</si>
  <si>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</si>
  <si>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</si>
  <si>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</si>
  <si>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</si>
  <si>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</si>
  <si>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</si>
  <si>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</si>
  <si>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</si>
  <si>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</si>
  <si>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</si>
  <si>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</si>
  <si>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</si>
  <si>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</si>
  <si>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</si>
  <si>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</si>
  <si>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</si>
  <si>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</si>
  <si>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</si>
  <si>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</si>
  <si>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</si>
  <si>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</si>
  <si>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</si>
  <si>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</si>
  <si>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</si>
  <si>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</si>
  <si>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</si>
  <si>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</si>
  <si>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</si>
  <si>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</si>
  <si>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</si>
  <si>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</si>
  <si>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</si>
  <si>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</si>
  <si>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</si>
  <si>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</si>
  <si>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</si>
  <si>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</si>
  <si>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</si>
  <si>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</si>
  <si>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</si>
  <si>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</si>
  <si>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</si>
  <si>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</si>
  <si>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</si>
  <si>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</si>
  <si>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</si>
  <si>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</si>
  <si>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</si>
  <si>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</si>
  <si>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</si>
  <si>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</si>
  <si>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</si>
  <si>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</si>
  <si>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</si>
  <si>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</si>
  <si>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</si>
  <si>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</si>
  <si>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</si>
  <si>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</si>
  <si>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</si>
  <si>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</si>
  <si>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</si>
  <si>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</si>
  <si>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</si>
  <si>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</si>
  <si>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</si>
  <si>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</si>
  <si>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</si>
  <si>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</si>
  <si>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</si>
  <si>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</si>
  <si>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</si>
  <si>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</si>
  <si>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</si>
  <si>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</si>
  <si>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</si>
  <si>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</si>
  <si>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</si>
  <si>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</si>
  <si>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</si>
  <si>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</si>
  <si>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</si>
  <si>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</si>
  <si>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</si>
  <si>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</si>
  <si>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</si>
  <si>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</si>
  <si>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</si>
  <si>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</si>
  <si>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</si>
  <si>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</si>
  <si>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</si>
  <si>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</si>
  <si>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</si>
  <si>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</si>
  <si>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</si>
  <si>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</si>
  <si>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</si>
  <si>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</si>
  <si>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</si>
  <si>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</si>
  <si>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</si>
  <si>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</si>
  <si>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</si>
  <si>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</si>
  <si>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</si>
  <si>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</si>
  <si>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</si>
  <si>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</si>
  <si>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</si>
  <si>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</si>
  <si>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</si>
  <si>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</si>
  <si>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</si>
  <si>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</si>
  <si>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</si>
  <si>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</si>
  <si>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</si>
  <si>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</si>
  <si>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</si>
  <si>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</si>
  <si>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</si>
  <si>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</si>
  <si>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</si>
  <si>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</si>
  <si>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</si>
  <si>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</si>
  <si>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</si>
  <si>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</si>
  <si>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</si>
  <si>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</si>
  <si>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</si>
  <si>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</si>
  <si>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</si>
  <si>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</si>
  <si>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</si>
  <si>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</si>
  <si>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</si>
  <si>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</si>
  <si>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</si>
  <si>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</si>
  <si>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</si>
  <si>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</si>
  <si>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</si>
  <si>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</si>
  <si>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</si>
  <si>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</si>
  <si>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</si>
  <si>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</si>
  <si>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</si>
  <si>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</si>
  <si>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</si>
  <si>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</si>
  <si>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</si>
  <si>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</si>
  <si>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</si>
  <si>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</si>
  <si>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</si>
  <si>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</si>
  <si>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</si>
  <si>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</si>
  <si>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</si>
  <si>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</si>
  <si>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</si>
  <si>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</si>
  <si>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</si>
  <si>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</si>
  <si>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</si>
  <si>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</si>
  <si>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</si>
  <si>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</si>
  <si>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</si>
  <si>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</si>
  <si>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</si>
  <si>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</si>
  <si>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</si>
  <si>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</si>
  <si>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</si>
  <si>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</si>
  <si>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</si>
  <si>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</si>
  <si>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</si>
  <si>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</si>
  <si>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</si>
  <si>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</si>
  <si>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</si>
  <si>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</si>
  <si>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</si>
  <si>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</si>
  <si>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</si>
  <si>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</si>
  <si>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</si>
  <si>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</si>
  <si>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</si>
  <si>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</si>
  <si>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</si>
  <si>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</si>
  <si>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</si>
  <si>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</si>
  <si>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</si>
  <si>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</si>
  <si>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</si>
  <si>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</si>
  <si>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</si>
  <si>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</si>
  <si>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</si>
  <si>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</si>
  <si>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</si>
  <si>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</si>
  <si>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</si>
  <si>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</si>
  <si>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</si>
  <si>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</si>
  <si>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</si>
  <si>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</si>
  <si>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</si>
  <si>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</si>
  <si>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</si>
  <si>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</si>
  <si>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</si>
  <si>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</si>
  <si>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</si>
  <si>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</si>
  <si>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</si>
  <si>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</si>
  <si>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</si>
  <si>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</si>
  <si>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</si>
  <si>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</si>
  <si>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</si>
  <si>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</si>
  <si>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</si>
  <si>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</si>
  <si>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</si>
  <si>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</si>
  <si>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</si>
  <si>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</si>
  <si>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</si>
  <si>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</si>
  <si>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</si>
  <si>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</si>
  <si>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</si>
  <si>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</si>
  <si>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</si>
  <si>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</si>
  <si>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</si>
  <si>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</si>
  <si>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</si>
  <si>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</si>
  <si>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</si>
  <si>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</si>
  <si>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</si>
  <si>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</si>
  <si>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</si>
  <si>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</si>
  <si>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</si>
  <si>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</si>
  <si>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</si>
  <si>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</si>
  <si>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</si>
  <si>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</si>
  <si>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</si>
  <si>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</si>
  <si>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</si>
  <si>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</si>
  <si>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</si>
  <si>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</si>
  <si>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</si>
  <si>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</si>
  <si>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</si>
  <si>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</si>
  <si>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</si>
  <si>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</si>
  <si>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</si>
  <si>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</si>
  <si>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</si>
  <si>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</si>
  <si>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</si>
  <si>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</si>
  <si>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</si>
  <si>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</si>
  <si>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</si>
  <si>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</si>
  <si>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</si>
  <si>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</si>
  <si>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</si>
  <si>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</si>
  <si>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</si>
  <si>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</si>
  <si>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</si>
  <si>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</si>
  <si>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</si>
  <si>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</si>
  <si>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</si>
  <si>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</si>
  <si>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</si>
  <si>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</si>
  <si>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</si>
  <si>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</si>
  <si>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</si>
  <si>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</si>
  <si>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</si>
  <si>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</si>
  <si>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</si>
  <si>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</si>
  <si>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</si>
  <si>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</si>
  <si>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</si>
  <si>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</si>
  <si>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</si>
  <si>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</si>
  <si>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</si>
  <si>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</si>
  <si>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</si>
  <si>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</si>
  <si>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</si>
  <si>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</si>
  <si>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</si>
  <si>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</si>
  <si>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</si>
  <si>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</si>
  <si>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</si>
  <si>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</si>
  <si>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</si>
  <si>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</si>
  <si>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</si>
  <si>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</si>
  <si>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</si>
  <si>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</si>
  <si>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</si>
  <si>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</si>
  <si>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</si>
  <si>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</si>
  <si>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</si>
  <si>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</si>
  <si>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</si>
  <si>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</si>
  <si>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</si>
  <si>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</si>
  <si>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</si>
  <si>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</si>
  <si>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</si>
  <si>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</si>
  <si>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</si>
  <si>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</si>
  <si>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</si>
  <si>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</si>
  <si>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</si>
  <si>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</si>
  <si>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</si>
  <si>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</si>
  <si>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</si>
  <si>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</si>
  <si>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</si>
  <si>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</si>
  <si>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</si>
  <si>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</si>
  <si>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</si>
  <si>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</si>
  <si>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</si>
  <si>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</si>
  <si>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</si>
  <si>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</si>
  <si>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</si>
  <si>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</si>
  <si>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</si>
  <si>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</si>
  <si>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</si>
  <si>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</si>
  <si>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</si>
  <si>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</si>
  <si>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</si>
  <si>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</si>
  <si>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</si>
  <si>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</si>
  <si>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</si>
  <si>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</si>
  <si>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</si>
  <si>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</si>
  <si>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</si>
  <si>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</si>
  <si>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</si>
  <si>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</si>
  <si>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</si>
  <si>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</si>
  <si>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</si>
  <si>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</si>
  <si>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</si>
  <si>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</si>
  <si>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</si>
  <si>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</si>
  <si>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</si>
  <si>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</si>
  <si>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</si>
  <si>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</si>
  <si>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</si>
  <si>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</si>
  <si>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</si>
  <si>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</si>
  <si>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</si>
  <si>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</si>
  <si>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</si>
  <si>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</si>
  <si>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</si>
  <si>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</si>
  <si>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</si>
  <si>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</si>
  <si>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</si>
  <si>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</si>
  <si>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</si>
  <si>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</si>
  <si>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</si>
  <si>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</si>
  <si>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</si>
  <si>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</si>
  <si>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</si>
  <si>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</si>
  <si>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</si>
  <si>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</si>
  <si>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</si>
  <si>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</si>
  <si>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</si>
  <si>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</si>
  <si>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</si>
  <si>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</si>
  <si>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</si>
  <si>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</si>
  <si>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</si>
  <si>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</si>
  <si>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</si>
  <si>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</si>
  <si>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</si>
  <si>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</si>
  <si>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</si>
  <si>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</si>
  <si>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</si>
  <si>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</si>
  <si>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</si>
  <si>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</si>
  <si>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</si>
  <si>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</si>
  <si>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</si>
  <si>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</si>
  <si>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</si>
  <si>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</si>
  <si>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</si>
  <si>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</si>
  <si>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</si>
  <si>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</si>
  <si>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</si>
  <si>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</si>
  <si>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</si>
  <si>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</si>
  <si>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</si>
  <si>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</si>
  <si>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</si>
  <si>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</si>
  <si>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</si>
  <si>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</si>
  <si>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</si>
  <si>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</si>
  <si>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</si>
  <si>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</si>
  <si>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</si>
  <si>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</si>
  <si>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</si>
  <si>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</si>
  <si>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</si>
  <si>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</si>
  <si>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</si>
  <si>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</si>
  <si>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</si>
  <si>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</si>
  <si>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</si>
  <si>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</si>
  <si>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</si>
  <si>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</si>
  <si>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</si>
  <si>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</si>
  <si>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</si>
  <si>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</si>
  <si>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</si>
  <si>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</si>
  <si>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</si>
  <si>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</si>
  <si>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</si>
  <si>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</si>
  <si>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</si>
  <si>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</si>
  <si>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</si>
  <si>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</si>
  <si>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</si>
  <si>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</si>
  <si>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</si>
  <si>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</si>
  <si>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</si>
  <si>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</si>
  <si>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</si>
  <si>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</si>
  <si>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</si>
  <si>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</si>
  <si>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</si>
  <si>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</si>
  <si>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</si>
  <si>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</si>
  <si>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</si>
  <si>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</si>
  <si>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</si>
  <si>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</si>
  <si>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</si>
  <si>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</si>
  <si>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</si>
  <si>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</si>
  <si>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</si>
  <si>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</si>
  <si>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</si>
  <si>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</si>
  <si>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</si>
  <si>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</si>
  <si>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</si>
  <si>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</si>
  <si>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</si>
  <si>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</si>
  <si>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</si>
  <si>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</si>
  <si>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</si>
  <si>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</si>
  <si>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</si>
  <si>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</si>
  <si>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</si>
  <si>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</si>
  <si>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</si>
  <si>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</si>
  <si>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</si>
  <si>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</si>
  <si>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</si>
  <si>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</si>
  <si>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</si>
  <si>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</si>
  <si>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</si>
  <si>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</si>
  <si>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</si>
  <si>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</si>
  <si>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</si>
  <si>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</si>
  <si>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</si>
  <si>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</si>
  <si>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</si>
  <si>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</si>
  <si>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</si>
  <si>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</si>
  <si>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</si>
  <si>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</si>
  <si>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</si>
  <si>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</si>
  <si>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</si>
  <si>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</si>
  <si>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</si>
  <si>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</si>
  <si>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</si>
  <si>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</si>
  <si>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</si>
  <si>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</si>
  <si>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</si>
  <si>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</si>
  <si>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</si>
  <si>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</si>
  <si>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</si>
  <si>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</si>
  <si>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</si>
  <si>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</si>
  <si>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</si>
  <si>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</si>
  <si>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</si>
  <si>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</si>
  <si>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</si>
  <si>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</si>
  <si>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</si>
  <si>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</si>
  <si>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</si>
  <si>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</si>
  <si>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</si>
  <si>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</si>
  <si>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</si>
  <si>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</si>
  <si>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</si>
  <si>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</si>
  <si>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</si>
  <si>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</si>
  <si>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</si>
  <si>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</si>
  <si>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</si>
  <si>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</si>
  <si>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</si>
  <si>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</si>
  <si>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</si>
  <si>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</si>
  <si>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</si>
  <si>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</si>
  <si>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</si>
  <si>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</si>
  <si>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</si>
  <si>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</si>
  <si>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</si>
  <si>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</si>
  <si>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</si>
  <si>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</si>
  <si>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</si>
  <si>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</si>
  <si>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</si>
  <si>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</si>
  <si>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</si>
  <si>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</si>
  <si>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</si>
  <si>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</si>
  <si>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</si>
  <si>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</si>
  <si>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</si>
  <si>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</si>
  <si>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</si>
  <si>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</si>
  <si>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</si>
  <si>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</si>
  <si>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</si>
  <si>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</si>
  <si>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</si>
  <si>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</si>
  <si>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</si>
  <si>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</si>
  <si>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</si>
  <si>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</si>
  <si>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</si>
  <si>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</si>
  <si>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</si>
  <si>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</si>
  <si>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</si>
  <si>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</si>
  <si>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</si>
  <si>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</si>
  <si>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</si>
  <si>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</si>
  <si>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</si>
  <si>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</si>
  <si>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</si>
  <si>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</si>
  <si>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</si>
  <si>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</si>
  <si>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</si>
  <si>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</si>
  <si>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</si>
  <si>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</si>
  <si>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</si>
  <si>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</si>
  <si>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</si>
  <si>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</si>
  <si>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</si>
  <si>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</si>
  <si>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</si>
  <si>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</si>
  <si>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</si>
  <si>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</si>
  <si>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</si>
  <si>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</si>
  <si>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</si>
  <si>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</si>
  <si>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</si>
  <si>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</si>
  <si>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</si>
  <si>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</si>
  <si>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</si>
  <si>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</si>
  <si>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</si>
  <si>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</si>
  <si>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</si>
  <si>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</si>
  <si>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</si>
  <si>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</si>
  <si>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</si>
  <si>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</si>
  <si>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</si>
  <si>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</si>
  <si>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</si>
  <si>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</si>
  <si>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</si>
  <si>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</si>
  <si>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</si>
  <si>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</si>
  <si>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</si>
  <si>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</si>
  <si>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</si>
  <si>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</si>
  <si>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</si>
  <si>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</si>
  <si>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</si>
  <si>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</si>
  <si>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</si>
  <si>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</si>
  <si>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</si>
  <si>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</si>
  <si>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</si>
  <si>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</si>
  <si>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</si>
  <si>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</si>
  <si>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</si>
  <si>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</si>
  <si>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</si>
  <si>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</si>
  <si>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</si>
  <si>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</si>
  <si>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</si>
  <si>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</si>
  <si>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</si>
  <si>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</si>
  <si>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</si>
  <si>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</si>
  <si>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</si>
  <si>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</si>
  <si>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</si>
  <si>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</si>
  <si>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</si>
  <si>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</si>
  <si>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</si>
  <si>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</si>
  <si>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</si>
  <si>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</si>
  <si>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</si>
  <si>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</si>
  <si>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</si>
  <si>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</si>
  <si>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</si>
  <si>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</si>
  <si>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</si>
  <si>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</si>
  <si>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</si>
  <si>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</si>
  <si>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</si>
  <si>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</si>
  <si>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</si>
  <si>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</si>
  <si>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</si>
  <si>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</si>
  <si>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</si>
  <si>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</si>
  <si>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</si>
  <si>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</si>
  <si>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</si>
  <si>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</si>
  <si>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</si>
  <si>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</si>
  <si>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</si>
  <si>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</si>
  <si>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</si>
  <si>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</si>
  <si>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</si>
  <si>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</si>
  <si>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</si>
  <si>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</si>
  <si>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</si>
  <si>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</si>
  <si>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</si>
  <si>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</si>
  <si>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</si>
  <si>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</si>
  <si>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</si>
  <si>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</si>
  <si>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</si>
  <si>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</si>
  <si>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</si>
  <si>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</si>
  <si>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</si>
  <si>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</si>
  <si>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</si>
  <si>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</si>
  <si>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</si>
  <si>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</si>
  <si>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</si>
  <si>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</si>
  <si>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</si>
  <si>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</si>
  <si>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</si>
  <si>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</si>
  <si>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</si>
  <si>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</si>
  <si>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</si>
  <si>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</si>
  <si>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</si>
  <si>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</si>
  <si>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</si>
  <si>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</si>
  <si>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</si>
  <si>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</si>
  <si>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</si>
  <si>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</si>
  <si>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</si>
  <si>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</si>
  <si>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</si>
  <si>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</si>
  <si>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</si>
  <si>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</si>
  <si>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</si>
  <si>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</si>
  <si>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</si>
  <si>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</si>
  <si>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</si>
  <si>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</si>
  <si>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</si>
  <si>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</si>
  <si>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</si>
  <si>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</si>
  <si>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</si>
  <si>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</si>
  <si>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</si>
  <si>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</si>
  <si>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</si>
  <si>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</si>
  <si>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</si>
  <si>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</si>
  <si>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</si>
  <si>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</si>
  <si>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</si>
  <si>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</si>
  <si>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</si>
  <si>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</si>
  <si>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</si>
  <si>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</si>
  <si>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</si>
  <si>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</si>
  <si>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</si>
  <si>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</si>
  <si>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</si>
  <si>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</si>
  <si>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</si>
  <si>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</si>
  <si>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</si>
  <si>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</si>
  <si>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</si>
  <si>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</si>
  <si>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</si>
  <si>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</si>
  <si>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</si>
  <si>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</si>
  <si>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</si>
  <si>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</si>
  <si>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</si>
  <si>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</si>
  <si>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</si>
  <si>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</si>
  <si>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</si>
  <si>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</si>
  <si>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</si>
  <si>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</si>
  <si>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</si>
  <si>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</si>
  <si>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</si>
  <si>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</si>
  <si>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</si>
  <si>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</si>
  <si>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</si>
  <si>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</si>
  <si>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</si>
  <si>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</si>
  <si>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</si>
  <si>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</si>
  <si>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</si>
  <si>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</si>
  <si>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</si>
  <si>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</si>
  <si>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</si>
  <si>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</si>
  <si>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</si>
  <si>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</si>
  <si>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</si>
  <si>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</si>
  <si>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</si>
  <si>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</si>
  <si>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</si>
  <si>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</si>
  <si>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</si>
  <si>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</si>
  <si>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</si>
  <si>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</si>
  <si>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</si>
  <si>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</si>
  <si>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</si>
  <si>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</si>
  <si>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</si>
  <si>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</si>
  <si>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</si>
  <si>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</si>
  <si>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</si>
  <si>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</si>
  <si>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</si>
  <si>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</si>
  <si>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</si>
  <si>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</si>
  <si>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</si>
  <si>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</si>
  <si>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</si>
  <si>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</si>
  <si>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</si>
  <si>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</si>
  <si>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</si>
  <si>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</si>
  <si>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</si>
  <si>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</si>
  <si>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</si>
  <si>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</si>
  <si>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</si>
  <si>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</si>
  <si>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</si>
  <si>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</si>
  <si>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</si>
  <si>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</si>
  <si>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</si>
  <si>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</si>
  <si>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</si>
  <si>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</si>
  <si>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</si>
  <si>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</si>
  <si>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</si>
  <si>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</si>
  <si>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</si>
  <si>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</si>
  <si>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</si>
  <si>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</si>
  <si>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</si>
  <si>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</si>
  <si>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</si>
  <si>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</si>
  <si>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</si>
  <si>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</si>
  <si>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</si>
  <si>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</si>
  <si>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</si>
  <si>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</si>
  <si>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</si>
  <si>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</si>
  <si>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</si>
  <si>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</si>
  <si>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</si>
  <si>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</si>
  <si>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</si>
  <si>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</si>
  <si>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</si>
  <si>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</si>
  <si>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</si>
  <si>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</si>
  <si>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</si>
  <si>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</si>
  <si>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</si>
  <si>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</si>
  <si>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</si>
  <si>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</si>
  <si>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</si>
  <si>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</si>
  <si>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</si>
  <si>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</si>
  <si>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</si>
  <si>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</si>
  <si>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</si>
  <si>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</si>
  <si>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</si>
  <si>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</si>
  <si>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</si>
  <si>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</si>
  <si>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</si>
  <si>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</si>
  <si>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</si>
  <si>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</si>
  <si>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</si>
  <si>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</si>
  <si>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</si>
  <si>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</si>
  <si>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</si>
  <si>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</si>
  <si>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</si>
  <si>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</si>
  <si>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</si>
  <si>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</si>
  <si>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</si>
  <si>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</si>
  <si>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</si>
  <si>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</si>
  <si>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</si>
  <si>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</si>
  <si>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</si>
  <si>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</si>
  <si>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</si>
  <si>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</si>
  <si>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</si>
  <si>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</si>
  <si>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</si>
  <si>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</si>
  <si>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</si>
  <si>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</si>
  <si>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</si>
  <si>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</si>
  <si>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</si>
  <si>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</si>
  <si>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</si>
  <si>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</si>
  <si>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</si>
  <si>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</si>
  <si>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</si>
  <si>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</si>
  <si>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</si>
  <si>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</si>
  <si>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</si>
  <si>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</si>
  <si>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</si>
  <si>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</si>
  <si>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</si>
  <si>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</si>
  <si>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</si>
  <si>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</si>
  <si>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</si>
  <si>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</si>
  <si>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</si>
  <si>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</si>
  <si>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</si>
  <si>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</si>
  <si>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</si>
  <si>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</si>
  <si>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</si>
  <si>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</si>
  <si>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</si>
  <si>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</si>
  <si>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</si>
  <si>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</si>
  <si>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</si>
  <si>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</si>
  <si>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</si>
  <si>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</si>
  <si>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</si>
  <si>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</si>
  <si>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</si>
  <si>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</si>
  <si>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</si>
  <si>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</si>
  <si>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</si>
  <si>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</si>
  <si>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</si>
  <si>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</si>
  <si>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</si>
  <si>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</si>
  <si>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</si>
  <si>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</si>
  <si>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</si>
  <si>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</si>
  <si>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</si>
  <si>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</si>
  <si>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</si>
  <si>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</si>
  <si>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</si>
  <si>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</si>
  <si>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</si>
  <si>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</si>
  <si>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</si>
  <si>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</si>
  <si>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</si>
  <si>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</si>
  <si>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</si>
  <si>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</si>
  <si>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</si>
  <si>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</si>
  <si>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</si>
  <si>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</si>
  <si>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</si>
  <si>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</si>
  <si>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</si>
  <si>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</si>
  <si>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</si>
  <si>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</si>
  <si>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</si>
  <si>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</si>
  <si>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</si>
  <si>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</si>
  <si>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</si>
  <si>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</si>
  <si>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</si>
  <si>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</si>
  <si>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</si>
  <si>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</si>
  <si>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</si>
  <si>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</si>
  <si>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</si>
  <si>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</si>
  <si>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</si>
  <si>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</si>
  <si>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</si>
  <si>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</si>
  <si>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</si>
  <si>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</si>
  <si>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</si>
  <si>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</si>
  <si>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</si>
  <si>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</si>
  <si>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</si>
  <si>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</si>
  <si>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</si>
  <si>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</si>
  <si>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</si>
  <si>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</si>
  <si>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</si>
  <si>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</si>
  <si>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</si>
  <si>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</si>
  <si>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</si>
  <si>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</si>
  <si>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</si>
  <si>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</si>
  <si>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</si>
  <si>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</si>
  <si>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</si>
  <si>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</si>
  <si>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</si>
  <si>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</si>
  <si>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</si>
  <si>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</si>
  <si>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</si>
  <si>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</si>
  <si>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</si>
  <si>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</si>
  <si>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</si>
  <si>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</si>
  <si>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</si>
  <si>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</si>
  <si>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</si>
  <si>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</si>
  <si>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</si>
  <si>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</si>
  <si>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</si>
  <si>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</si>
  <si>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</si>
  <si>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</si>
  <si>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</si>
  <si>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</si>
  <si>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</si>
  <si>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</si>
  <si>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</si>
  <si>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</si>
  <si>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</si>
  <si>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</si>
  <si>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</si>
  <si>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</si>
  <si>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</si>
  <si>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</si>
  <si>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</si>
  <si>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</si>
  <si>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</si>
  <si>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</si>
  <si>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</si>
  <si>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</si>
  <si>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</si>
  <si>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</si>
  <si>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</si>
  <si>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</si>
  <si>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</si>
  <si>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</si>
  <si>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</si>
  <si>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</si>
  <si>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</si>
  <si>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</si>
  <si>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</si>
  <si>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</si>
  <si>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</si>
  <si>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</si>
  <si>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</si>
  <si>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</si>
  <si>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</si>
  <si>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</si>
  <si>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</si>
  <si>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</si>
  <si>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</si>
  <si>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</si>
  <si>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</si>
  <si>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</si>
  <si>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</si>
  <si>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</si>
  <si>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</si>
  <si>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</si>
  <si>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</si>
  <si>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</si>
  <si>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</si>
  <si>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</si>
  <si>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</si>
  <si>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</si>
  <si>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</si>
  <si>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</si>
  <si>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</si>
  <si>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</si>
  <si>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</si>
  <si>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</si>
  <si>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</si>
  <si>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</si>
  <si>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</si>
  <si>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</si>
  <si>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</si>
  <si>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</si>
  <si>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</si>
  <si>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</si>
  <si>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</si>
  <si>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</si>
  <si>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</si>
  <si>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</si>
  <si>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</si>
  <si>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</si>
  <si>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</si>
  <si>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</si>
  <si>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</si>
  <si>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</si>
  <si>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</si>
  <si>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</si>
  <si>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</si>
  <si>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</si>
  <si>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</si>
  <si>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</si>
  <si>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</si>
  <si>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</si>
  <si>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</si>
  <si>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</si>
  <si>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</si>
  <si>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</si>
  <si>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</si>
  <si>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</si>
  <si>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</si>
  <si>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</si>
  <si>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</si>
  <si>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</si>
  <si>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</si>
  <si>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</si>
  <si>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</si>
  <si>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</si>
  <si>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</si>
  <si>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</si>
  <si>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</si>
  <si>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</si>
  <si>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</si>
  <si>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</si>
  <si>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</si>
  <si>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</si>
  <si>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</si>
  <si>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</si>
  <si>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</si>
  <si>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</si>
  <si>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</si>
  <si>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</si>
  <si>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</si>
  <si>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</si>
  <si>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</si>
  <si>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</si>
  <si>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</si>
  <si>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</si>
  <si>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</si>
  <si>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</si>
  <si>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</si>
  <si>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</si>
  <si>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</si>
  <si>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</si>
  <si>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</si>
  <si>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</si>
  <si>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</si>
  <si>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</si>
  <si>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</si>
  <si>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</si>
  <si>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</si>
  <si>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</si>
  <si>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</si>
  <si>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</si>
  <si>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</si>
  <si>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</si>
  <si>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</si>
  <si>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</si>
  <si>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</si>
  <si>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</si>
  <si>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</si>
  <si>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</si>
  <si>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</si>
  <si>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</si>
  <si>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</si>
  <si>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</si>
  <si>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</si>
  <si>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</si>
  <si>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</si>
  <si>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</si>
  <si>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</si>
  <si>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</si>
  <si>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</si>
  <si>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</si>
  <si>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</si>
  <si>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</si>
  <si>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</si>
  <si>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</si>
  <si>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</si>
  <si>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</si>
  <si>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</si>
  <si>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</si>
  <si>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</si>
  <si>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</si>
  <si>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</si>
  <si>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</si>
  <si>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</si>
  <si>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</si>
  <si>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</si>
  <si>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</si>
  <si>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</si>
  <si>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</si>
  <si>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</si>
  <si>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</si>
  <si>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</si>
  <si>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</si>
  <si>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</si>
  <si>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</si>
  <si>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</si>
  <si>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</si>
  <si>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</si>
  <si>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</si>
  <si>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</si>
  <si>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</si>
  <si>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</si>
  <si>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</si>
  <si>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</si>
  <si>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</si>
  <si>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</si>
  <si>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</si>
  <si>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</si>
  <si>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</si>
  <si>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</si>
  <si>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</si>
  <si>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</si>
  <si>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</si>
  <si>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</si>
  <si>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</si>
  <si>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</si>
  <si>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</si>
  <si>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</si>
  <si>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</si>
  <si>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</si>
  <si>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</si>
  <si>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</si>
  <si>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</si>
  <si>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</si>
  <si>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</si>
  <si>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</si>
  <si>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</si>
  <si>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</si>
  <si>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</si>
  <si>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</si>
  <si>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</si>
  <si>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</si>
  <si>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</si>
  <si>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</si>
  <si>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</si>
  <si>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</si>
  <si>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</si>
  <si>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</si>
  <si>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</si>
  <si>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</si>
  <si>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</si>
  <si>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</si>
  <si>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</si>
  <si>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</si>
  <si>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</si>
  <si>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</si>
  <si>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</si>
  <si>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</si>
  <si>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</si>
  <si>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</si>
  <si>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</si>
  <si>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</si>
  <si>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</si>
  <si>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</si>
  <si>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</si>
  <si>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</si>
  <si>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</si>
  <si>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</si>
  <si>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</si>
  <si>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</si>
  <si>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</si>
  <si>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</si>
  <si>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</si>
  <si>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</si>
  <si>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</si>
  <si>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</si>
  <si>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</si>
  <si>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</si>
  <si>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</si>
  <si>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</si>
  <si>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</si>
  <si>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</si>
  <si>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</si>
  <si>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</si>
  <si>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</si>
  <si>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</si>
  <si>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</si>
  <si>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</si>
  <si>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</si>
  <si>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</si>
  <si>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</si>
  <si>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</si>
  <si>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</si>
  <si>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</si>
  <si>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</si>
  <si>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</si>
  <si>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</si>
  <si>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</si>
  <si>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</si>
  <si>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</si>
  <si>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</si>
  <si>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</si>
  <si>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</si>
  <si>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</si>
  <si>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</si>
  <si>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</si>
  <si>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</si>
  <si>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</si>
  <si>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</si>
  <si>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</si>
  <si>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</si>
  <si>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</si>
  <si>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</si>
  <si>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</si>
  <si>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</si>
  <si>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</si>
  <si>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</si>
  <si>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</si>
  <si>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</si>
  <si>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</si>
  <si>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</si>
  <si>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</si>
  <si>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</si>
  <si>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</si>
  <si>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</si>
  <si>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</si>
  <si>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</si>
  <si>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</si>
  <si>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</si>
  <si>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</si>
  <si>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</si>
  <si>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</si>
  <si>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</si>
  <si>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</si>
  <si>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</si>
  <si>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</si>
  <si>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</si>
  <si>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</si>
  <si>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</si>
  <si>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</si>
  <si>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</si>
  <si>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</si>
  <si>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</si>
  <si>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</si>
  <si>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</si>
  <si>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</si>
  <si>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</si>
  <si>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</si>
  <si>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</si>
  <si>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</si>
  <si>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</si>
  <si>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</si>
  <si>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</si>
  <si>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</si>
  <si>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</si>
  <si>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</si>
  <si>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</si>
  <si>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</si>
  <si>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</si>
  <si>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</si>
  <si>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</si>
  <si>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</si>
  <si>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</si>
  <si>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</si>
  <si>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</si>
  <si>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</si>
  <si>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</si>
  <si>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</si>
  <si>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</si>
  <si>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</si>
  <si>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</si>
  <si>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</si>
  <si>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</si>
  <si>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</si>
  <si>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</si>
  <si>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</si>
  <si>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</si>
  <si>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</si>
  <si>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</si>
  <si>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</si>
  <si>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</si>
  <si>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</si>
  <si>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</si>
  <si>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</si>
  <si>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</si>
  <si>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</si>
  <si>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</si>
  <si>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</si>
  <si>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</si>
  <si>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</si>
  <si>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</si>
  <si>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</si>
  <si>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</si>
  <si>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</si>
  <si>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</si>
  <si>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</si>
  <si>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</si>
  <si>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</si>
  <si>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</si>
  <si>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</si>
  <si>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</si>
  <si>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</si>
  <si>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</si>
  <si>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</si>
  <si>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</si>
  <si>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</si>
  <si>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</si>
  <si>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</si>
  <si>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</si>
  <si>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</si>
  <si>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</si>
  <si>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</si>
  <si>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</si>
  <si>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</si>
  <si>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</si>
  <si>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</si>
  <si>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</si>
  <si>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</si>
  <si>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</si>
  <si>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</si>
  <si>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</si>
  <si>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</si>
  <si>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</si>
  <si>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</si>
  <si>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</si>
  <si>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</si>
  <si>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</si>
  <si>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</si>
  <si>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</si>
  <si>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</si>
  <si>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</si>
  <si>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</si>
  <si>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</si>
  <si>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</si>
  <si>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</si>
  <si>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</si>
  <si>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</si>
  <si>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</si>
  <si>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</si>
  <si>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</si>
  <si>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</si>
  <si>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</si>
  <si>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</si>
  <si>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</si>
  <si>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</si>
  <si>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</si>
  <si>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</si>
  <si>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</si>
  <si>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</si>
  <si>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</si>
  <si>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</si>
  <si>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</si>
  <si>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</si>
  <si>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</si>
  <si>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</si>
  <si>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</si>
  <si>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</si>
  <si>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</si>
  <si>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</si>
  <si>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</si>
  <si>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</si>
  <si>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</si>
  <si>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</si>
  <si>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</si>
  <si>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</si>
  <si>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</si>
  <si>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</si>
  <si>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</si>
  <si>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</si>
  <si>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</si>
  <si>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</si>
  <si>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</si>
  <si>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</si>
  <si>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</si>
  <si>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</si>
  <si>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</si>
  <si>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</si>
  <si>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</si>
  <si>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</si>
  <si>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</si>
  <si>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</si>
  <si>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</si>
  <si>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</si>
  <si>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</si>
  <si>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</si>
  <si>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</si>
  <si>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</si>
  <si>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</si>
  <si>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</si>
  <si>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</si>
  <si>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</si>
  <si>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</si>
  <si>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</si>
  <si>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</si>
  <si>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</si>
  <si>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</si>
  <si>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</si>
  <si>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</si>
  <si>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</si>
  <si>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</si>
  <si>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</si>
  <si>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</si>
  <si>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</si>
  <si>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</si>
  <si>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</si>
  <si>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</si>
  <si>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</si>
  <si>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</si>
  <si>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</si>
  <si>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</si>
  <si>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</si>
  <si>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</si>
  <si>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</si>
  <si>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</si>
  <si>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</si>
  <si>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</si>
  <si>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</si>
  <si>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</si>
  <si>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</si>
  <si>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</si>
  <si>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</si>
  <si>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</si>
  <si>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</si>
  <si>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</si>
  <si>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</si>
  <si>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</si>
  <si>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</si>
  <si>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</si>
  <si>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</si>
  <si>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</si>
  <si>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</si>
  <si>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</si>
  <si>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</si>
  <si>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</si>
  <si>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</si>
  <si>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</si>
  <si>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</si>
  <si>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</si>
  <si>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</si>
  <si>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</si>
  <si>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</si>
  <si>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</si>
  <si>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</si>
  <si>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</si>
  <si>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</si>
  <si>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</si>
  <si>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</si>
  <si>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</si>
  <si>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</si>
  <si>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</si>
  <si>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</si>
  <si>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</si>
  <si>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</si>
  <si>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</si>
  <si>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</si>
  <si>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</si>
  <si>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</si>
  <si>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</si>
  <si>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</si>
  <si>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</si>
  <si>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</si>
  <si>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</si>
  <si>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</si>
  <si>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</si>
  <si>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</si>
  <si>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</si>
  <si>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</si>
  <si>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</si>
  <si>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</si>
  <si>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</si>
  <si>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</si>
  <si>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</si>
  <si>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</si>
  <si>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</si>
  <si>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</si>
  <si>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</si>
  <si>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</si>
  <si>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</si>
  <si>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</si>
  <si>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</si>
  <si>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</si>
  <si>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</si>
  <si>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</si>
  <si>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</si>
  <si>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</si>
  <si>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</si>
  <si>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</si>
  <si>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</si>
  <si>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</si>
  <si>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</si>
  <si>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</si>
  <si>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</si>
  <si>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</si>
  <si>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</si>
  <si>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</si>
  <si>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</si>
  <si>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</si>
  <si>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</si>
  <si>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</si>
  <si>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</si>
  <si>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</si>
  <si>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</si>
  <si>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</si>
  <si>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</si>
  <si>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</si>
  <si>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</si>
  <si>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</si>
  <si>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</si>
  <si>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</si>
  <si>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</si>
  <si>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</si>
  <si>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</si>
  <si>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</si>
  <si>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</si>
  <si>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</si>
  <si>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</si>
  <si>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</si>
  <si>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</si>
  <si>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</si>
  <si>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</si>
  <si>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</si>
  <si>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</si>
  <si>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</si>
  <si>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</si>
  <si>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</si>
  <si>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</si>
  <si>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</si>
  <si>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</si>
  <si>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</si>
  <si>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</si>
  <si>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</si>
  <si>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</si>
  <si>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</si>
  <si>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</si>
  <si>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</si>
  <si>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</si>
  <si>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</si>
  <si>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</si>
  <si>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</si>
  <si>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</si>
  <si>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</si>
  <si>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</si>
  <si>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</si>
  <si>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</si>
  <si>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</si>
  <si>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</si>
  <si>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</si>
  <si>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</si>
  <si>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</si>
  <si>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</si>
  <si>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</si>
  <si>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</si>
  <si>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</si>
  <si>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</si>
  <si>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</si>
  <si>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</si>
  <si>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</si>
  <si>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</si>
  <si>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</si>
  <si>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</si>
  <si>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</si>
  <si>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</si>
  <si>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</si>
  <si>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</si>
  <si>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</si>
  <si>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</si>
  <si>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</si>
  <si>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</si>
  <si>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</si>
  <si>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</si>
  <si>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</si>
  <si>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</si>
  <si>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</si>
  <si>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</si>
  <si>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</si>
  <si>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</si>
  <si>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</si>
  <si>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</si>
  <si>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</si>
  <si>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</si>
  <si>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</si>
  <si>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</si>
  <si>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</si>
  <si>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</si>
  <si>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</si>
  <si>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</si>
  <si>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</si>
  <si>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</si>
  <si>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</si>
  <si>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</si>
  <si>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</si>
  <si>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</si>
  <si>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</si>
  <si>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</si>
  <si>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</si>
  <si>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</si>
  <si>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</si>
  <si>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</si>
  <si>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</si>
  <si>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</si>
  <si>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</si>
  <si>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</si>
  <si>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</si>
  <si>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</si>
  <si>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</si>
  <si>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</si>
  <si>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</si>
  <si>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</si>
  <si>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</si>
  <si>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</si>
  <si>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</si>
  <si>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</si>
  <si>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</si>
  <si>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</si>
  <si>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</si>
  <si>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</si>
  <si>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</si>
  <si>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</si>
  <si>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</si>
  <si>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</si>
  <si>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</si>
  <si>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</si>
  <si>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</si>
  <si>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</si>
  <si>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</si>
  <si>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</si>
  <si>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</si>
  <si>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</si>
  <si>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</si>
  <si>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</si>
  <si>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</si>
  <si>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</si>
  <si>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</si>
  <si>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</si>
  <si>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</si>
  <si>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</si>
  <si>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</si>
  <si>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</si>
  <si>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</si>
  <si>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</si>
  <si>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</si>
  <si>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</si>
  <si>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</si>
  <si>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</si>
  <si>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</si>
  <si>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</si>
  <si>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</si>
  <si>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</si>
  <si>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</si>
  <si>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</si>
  <si>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</si>
  <si>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</si>
  <si>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</si>
  <si>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</si>
  <si>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</si>
  <si>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</si>
  <si>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</si>
  <si>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</si>
  <si>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</si>
  <si>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</si>
  <si>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</si>
  <si>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</si>
  <si>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</si>
  <si>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</si>
  <si>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</si>
  <si>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</si>
  <si>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</si>
  <si>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</si>
  <si>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</si>
  <si>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</si>
  <si>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</si>
  <si>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</si>
  <si>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</si>
  <si>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</si>
  <si>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</si>
  <si>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</si>
  <si>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</si>
  <si>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</si>
  <si>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</si>
  <si>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</si>
  <si>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</si>
  <si>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</si>
  <si>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</si>
  <si>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</si>
  <si>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</si>
  <si>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</si>
  <si>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</si>
  <si>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</si>
  <si>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</si>
  <si>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</si>
  <si>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</si>
  <si>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</si>
  <si>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</si>
  <si>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</si>
  <si>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</si>
  <si>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</si>
  <si>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</si>
  <si>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</si>
  <si>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</si>
  <si>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</si>
  <si>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</si>
  <si>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</si>
  <si>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</si>
  <si>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</si>
  <si>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</si>
  <si>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</si>
  <si>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</si>
  <si>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</si>
  <si>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</si>
  <si>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</si>
  <si>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</si>
  <si>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</si>
  <si>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</si>
  <si>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</si>
  <si>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</si>
  <si>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</si>
  <si>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</si>
  <si>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</si>
  <si>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</si>
  <si>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</si>
  <si>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</si>
  <si>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</si>
  <si>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</si>
  <si>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</si>
  <si>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</si>
  <si>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</si>
  <si>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</si>
  <si>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</si>
  <si>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</si>
  <si>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</si>
  <si>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</si>
  <si>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</si>
  <si>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</si>
  <si>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</si>
  <si>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</si>
  <si>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</si>
  <si>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</si>
  <si>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</si>
  <si>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</si>
  <si>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</si>
  <si>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</si>
  <si>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</si>
  <si>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</si>
  <si>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</si>
  <si>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</si>
  <si>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</si>
  <si>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</si>
  <si>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</si>
  <si>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</si>
  <si>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</si>
  <si>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</si>
  <si>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</si>
  <si>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</si>
  <si>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</si>
  <si>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</si>
  <si>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</si>
  <si>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</si>
  <si>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</si>
  <si>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</si>
  <si>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</si>
  <si>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</si>
  <si>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</si>
  <si>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</si>
  <si>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</si>
  <si>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</si>
  <si>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</si>
  <si>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</si>
  <si>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</si>
  <si>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</si>
  <si>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</si>
  <si>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</si>
  <si>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</si>
  <si>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</si>
  <si>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</si>
  <si>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</si>
  <si>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</si>
  <si>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</si>
  <si>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</si>
  <si>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</si>
  <si>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</si>
  <si>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</si>
  <si>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</si>
  <si>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</si>
  <si>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</si>
  <si>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</si>
  <si>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</si>
  <si>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</si>
  <si>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</si>
  <si>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</si>
  <si>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</si>
  <si>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</si>
  <si>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</si>
  <si>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</si>
  <si>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</si>
  <si>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</si>
  <si>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</si>
  <si>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</si>
  <si>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</si>
  <si>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</si>
  <si>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</si>
  <si>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</si>
  <si>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</si>
  <si>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</si>
  <si>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</si>
  <si>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</si>
  <si>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</si>
  <si>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</si>
  <si>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</si>
  <si>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</si>
  <si>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</si>
  <si>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</si>
  <si>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</si>
  <si>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</si>
  <si>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</si>
  <si>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</si>
  <si>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</si>
  <si>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</si>
  <si>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</si>
  <si>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</si>
  <si>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</si>
  <si>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</si>
  <si>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</si>
  <si>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</si>
  <si>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</si>
  <si>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</si>
  <si>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</si>
  <si>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</si>
  <si>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</si>
  <si>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</si>
  <si>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</si>
  <si>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</si>
  <si>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</si>
  <si>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</si>
  <si>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</si>
  <si>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</si>
  <si>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</si>
  <si>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</si>
  <si>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</si>
  <si>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</si>
  <si>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</si>
  <si>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</si>
  <si>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</si>
  <si>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</si>
  <si>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</si>
  <si>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</si>
  <si>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</si>
  <si>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</si>
  <si>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</si>
  <si>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</si>
  <si>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</si>
  <si>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</si>
  <si>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</si>
  <si>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</si>
  <si>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</si>
  <si>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</si>
  <si>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</si>
  <si>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</si>
  <si>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</si>
  <si>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</si>
  <si>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</si>
  <si>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</si>
  <si>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</si>
  <si>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</si>
  <si>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</si>
  <si>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</si>
  <si>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</si>
  <si>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</si>
  <si>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</si>
  <si>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</si>
  <si>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</si>
  <si>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</si>
  <si>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</si>
  <si>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</si>
  <si>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</si>
  <si>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</si>
  <si>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</si>
  <si>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</si>
  <si>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</si>
  <si>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</si>
  <si>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</si>
  <si>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</si>
  <si>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</si>
  <si>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</si>
  <si>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</si>
  <si>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</si>
  <si>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</si>
  <si>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</si>
  <si>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</si>
  <si>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</si>
  <si>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</si>
  <si>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</si>
  <si>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</si>
  <si>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</si>
  <si>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</si>
  <si>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</si>
  <si>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</si>
  <si>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</si>
  <si>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</si>
  <si>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</si>
  <si>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</si>
  <si>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</si>
  <si>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</si>
  <si>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</si>
  <si>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</si>
  <si>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</si>
  <si>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</si>
  <si>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</si>
  <si>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</si>
  <si>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</si>
  <si>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</si>
  <si>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</si>
  <si>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</si>
  <si>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</si>
  <si>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</si>
  <si>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</si>
  <si>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</si>
  <si>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</si>
  <si>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</si>
  <si>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</si>
  <si>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</si>
  <si>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</si>
  <si>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</si>
  <si>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</si>
  <si>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</si>
  <si>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</si>
  <si>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</si>
  <si>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</si>
  <si>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</si>
  <si>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</si>
  <si>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</si>
  <si>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</si>
  <si>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</si>
  <si>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</si>
  <si>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</si>
  <si>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</si>
  <si>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</si>
  <si>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</si>
  <si>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</si>
  <si>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</si>
  <si>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</si>
  <si>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</si>
  <si>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</si>
  <si>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</si>
  <si>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</si>
  <si>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</si>
  <si>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</si>
  <si>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</si>
  <si>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</si>
  <si>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</si>
  <si>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</si>
  <si>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</si>
  <si>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</si>
  <si>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</si>
  <si>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</si>
  <si>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</si>
  <si>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</si>
  <si>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</si>
  <si>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</si>
  <si>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</si>
  <si>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</si>
  <si>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</si>
  <si>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</si>
  <si>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</si>
  <si>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</si>
  <si>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</si>
  <si>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</si>
  <si>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</si>
  <si>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</si>
  <si>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</si>
  <si>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</si>
  <si>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</si>
  <si>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</si>
  <si>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</si>
  <si>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</si>
  <si>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</si>
  <si>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</si>
  <si>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</si>
  <si>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</si>
  <si>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</si>
  <si>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</si>
  <si>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</si>
  <si>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</si>
  <si>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</si>
  <si>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</si>
  <si>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</si>
  <si>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</si>
  <si>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</si>
  <si>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</si>
  <si>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</si>
  <si>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</si>
  <si>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</si>
  <si>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</si>
  <si>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</si>
  <si>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</si>
  <si>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</si>
  <si>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</si>
  <si>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</si>
  <si>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</si>
  <si>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</si>
  <si>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</si>
  <si>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</si>
  <si>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</si>
  <si>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</si>
  <si>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</si>
  <si>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</si>
  <si>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</si>
  <si>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</si>
  <si>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</si>
  <si>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</si>
  <si>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</si>
  <si>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</si>
  <si>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</si>
  <si>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</si>
  <si>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</si>
  <si>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</si>
  <si>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</si>
  <si>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</si>
  <si>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</si>
  <si>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</si>
  <si>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</si>
  <si>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</si>
  <si>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</si>
  <si>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</si>
  <si>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</si>
  <si>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</si>
  <si>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</si>
  <si>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</si>
  <si>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</si>
  <si>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</si>
  <si>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</si>
  <si>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</si>
  <si>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</si>
  <si>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</si>
  <si>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</si>
  <si>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</si>
  <si>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</si>
  <si>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</si>
  <si>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</si>
  <si>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</si>
  <si>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</si>
  <si>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</si>
  <si>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</si>
  <si>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</si>
  <si>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</si>
  <si>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</si>
  <si>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</si>
  <si>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</si>
  <si>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</si>
  <si>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</si>
  <si>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</si>
  <si>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</si>
  <si>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</si>
  <si>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</si>
  <si>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</si>
  <si>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</si>
  <si>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</si>
  <si>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</si>
  <si>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</si>
  <si>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</si>
  <si>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</si>
  <si>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</si>
  <si>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</si>
  <si>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</si>
  <si>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</si>
  <si>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</si>
  <si>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</si>
  <si>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</si>
  <si>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</si>
  <si>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</si>
  <si>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</si>
  <si>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</si>
  <si>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</si>
  <si>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</si>
  <si>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</si>
  <si>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</si>
  <si>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</si>
  <si>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</si>
  <si>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</si>
  <si>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</si>
  <si>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</si>
  <si>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</si>
  <si>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</si>
  <si>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</si>
  <si>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</si>
  <si>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</si>
  <si>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</si>
  <si>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</si>
  <si>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</si>
  <si>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</si>
  <si>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</si>
  <si>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</si>
  <si>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</si>
  <si>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</si>
  <si>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</si>
  <si>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</si>
  <si>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</si>
  <si>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</si>
  <si>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</si>
  <si>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</si>
  <si>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</si>
  <si>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</si>
  <si>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</si>
  <si>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</si>
  <si>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</si>
  <si>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</si>
  <si>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</si>
  <si>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</si>
  <si>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</si>
  <si>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</si>
  <si>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</si>
  <si>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</si>
  <si>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</si>
  <si>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</si>
  <si>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</si>
  <si>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</si>
  <si>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</si>
  <si>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</si>
  <si>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</si>
  <si>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</si>
  <si>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</si>
  <si>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</si>
  <si>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</si>
  <si>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</si>
  <si>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</si>
  <si>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</si>
  <si>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</si>
  <si>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</si>
  <si>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</si>
  <si>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</si>
  <si>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</si>
  <si>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</si>
  <si>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</si>
  <si>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</si>
  <si>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</si>
  <si>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</si>
  <si>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</si>
  <si>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</si>
  <si>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</si>
  <si>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</si>
  <si>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</si>
  <si>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</si>
  <si>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</si>
  <si>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</si>
  <si>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</si>
  <si>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</si>
  <si>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</si>
  <si>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</si>
  <si>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</si>
  <si>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</si>
  <si>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</si>
  <si>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</si>
  <si>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</si>
  <si>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</si>
  <si>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</si>
  <si>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</si>
  <si>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</si>
  <si>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</si>
  <si>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</si>
  <si>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</si>
  <si>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</si>
  <si>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</si>
  <si>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</si>
  <si>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</si>
  <si>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</si>
  <si>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</si>
  <si>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</si>
  <si>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</si>
  <si>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</si>
  <si>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</si>
  <si>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</si>
  <si>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</si>
  <si>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</si>
  <si>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</si>
  <si>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</si>
  <si>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</si>
  <si>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</si>
  <si>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</si>
  <si>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</si>
  <si>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</si>
  <si>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</si>
  <si>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</si>
  <si>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</si>
  <si>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</si>
  <si>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</si>
  <si>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</si>
  <si>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</si>
  <si>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</si>
  <si>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</si>
  <si>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</si>
  <si>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</si>
  <si>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</si>
  <si>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</si>
  <si>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</si>
  <si>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</si>
  <si>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</si>
  <si>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</si>
  <si>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</si>
  <si>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</si>
  <si>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</si>
  <si>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</si>
  <si>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</si>
  <si>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</si>
  <si>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</si>
  <si>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</si>
  <si>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</si>
  <si>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</si>
  <si>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</si>
  <si>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</si>
  <si>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</si>
  <si>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</si>
  <si>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</si>
  <si>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</si>
  <si>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</si>
  <si>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</si>
  <si>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</si>
  <si>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</si>
  <si>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</si>
  <si>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</si>
  <si>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</si>
  <si>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</si>
  <si>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</si>
  <si>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</si>
  <si>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</si>
  <si>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</si>
  <si>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</si>
  <si>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</si>
  <si>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</si>
  <si>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</si>
  <si>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</si>
  <si>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</si>
  <si>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</si>
  <si>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</si>
  <si>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</si>
  <si>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</si>
  <si>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</si>
  <si>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</si>
  <si>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</si>
  <si>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</si>
  <si>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</si>
  <si>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</si>
  <si>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</si>
  <si>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</si>
  <si>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</si>
  <si>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</si>
  <si>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</si>
  <si>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</si>
  <si>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</si>
  <si>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</si>
  <si>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</si>
  <si>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</si>
  <si>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</si>
  <si>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</si>
  <si>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</si>
  <si>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</si>
  <si>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</si>
  <si>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</si>
  <si>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</si>
  <si>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</si>
  <si>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</si>
  <si>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</si>
  <si>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</si>
  <si>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</si>
  <si>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</si>
  <si>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</si>
  <si>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</si>
  <si>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</si>
  <si>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</si>
  <si>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</si>
  <si>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</si>
  <si>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</si>
  <si>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</si>
  <si>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</si>
  <si>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</si>
  <si>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</si>
  <si>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</si>
  <si>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</si>
  <si>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</si>
  <si>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</si>
  <si>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</si>
  <si>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</si>
  <si>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</si>
  <si>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</si>
  <si>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</si>
  <si>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</si>
  <si>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</si>
  <si>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</si>
  <si>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</si>
  <si>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</si>
  <si>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</si>
  <si>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</si>
  <si>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</si>
  <si>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</si>
  <si>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</si>
  <si>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</si>
  <si>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</si>
  <si>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</si>
  <si>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</si>
  <si>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</si>
  <si>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</si>
  <si>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</si>
  <si>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</si>
  <si>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</si>
  <si>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</si>
  <si>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</si>
  <si>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</si>
  <si>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</si>
  <si>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</si>
  <si>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</si>
  <si>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</si>
  <si>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</si>
  <si>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</si>
  <si>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</si>
  <si>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</si>
  <si>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</si>
  <si>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</si>
  <si>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</si>
  <si>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</si>
  <si>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</si>
  <si>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</si>
  <si>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</si>
  <si>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</si>
  <si>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</si>
  <si>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</si>
  <si>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</si>
  <si>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</si>
  <si>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</si>
  <si>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</si>
  <si>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</si>
  <si>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</si>
  <si>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</si>
  <si>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</si>
  <si>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</si>
  <si>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</si>
  <si>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</si>
  <si>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</si>
  <si>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</si>
  <si>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</si>
  <si>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</si>
  <si>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</si>
  <si>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</si>
  <si>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</si>
  <si>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</si>
  <si>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</si>
  <si>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</si>
  <si>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</si>
  <si>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</si>
  <si>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</si>
  <si>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</si>
  <si>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</si>
  <si>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</si>
  <si>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</si>
  <si>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</si>
  <si>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</si>
  <si>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</si>
  <si>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</si>
  <si>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</si>
  <si>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</si>
  <si>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</si>
  <si>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</si>
  <si>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</si>
  <si>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</si>
  <si>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</si>
  <si>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</si>
  <si>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</si>
  <si>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</si>
  <si>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</si>
  <si>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</si>
  <si>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</si>
  <si>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</si>
  <si>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</si>
  <si>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</si>
  <si>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</si>
  <si>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</si>
  <si>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</si>
  <si>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</si>
  <si>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</si>
  <si>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</si>
  <si>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</si>
  <si>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</si>
  <si>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</si>
  <si>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</si>
  <si>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</si>
  <si>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</si>
  <si>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</si>
  <si>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</si>
  <si>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</si>
  <si>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</si>
  <si>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</si>
  <si>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</si>
  <si>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</si>
  <si>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</si>
  <si>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</si>
  <si>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</si>
  <si>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</si>
  <si>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</si>
  <si>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</si>
  <si>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</si>
  <si>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</si>
  <si>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</si>
  <si>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</si>
  <si>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</si>
  <si>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</si>
  <si>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</si>
  <si>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</si>
  <si>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</si>
  <si>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</si>
  <si>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</si>
  <si>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</si>
  <si>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</si>
  <si>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</si>
  <si>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</si>
  <si>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</si>
  <si>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</si>
  <si>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</si>
  <si>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</si>
  <si>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</si>
  <si>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</si>
  <si>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</si>
  <si>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</si>
  <si>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</si>
  <si>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</si>
  <si>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</si>
  <si>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</si>
  <si>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</si>
  <si>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</si>
  <si>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</si>
  <si>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</si>
  <si>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</si>
  <si>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</si>
  <si>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</si>
  <si>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</si>
  <si>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</si>
  <si>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</si>
  <si>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</si>
  <si>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</si>
  <si>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</si>
  <si>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</si>
  <si>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</si>
  <si>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</si>
  <si>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</si>
  <si>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</si>
  <si>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</si>
  <si>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</si>
  <si>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</si>
  <si>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</si>
  <si>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</si>
  <si>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</si>
  <si>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</si>
  <si>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</si>
  <si>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</si>
  <si>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</si>
  <si>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</si>
  <si>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</si>
  <si>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</si>
  <si>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</si>
  <si>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</si>
  <si>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</si>
  <si>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</si>
  <si>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</si>
  <si>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</si>
  <si>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</si>
  <si>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</si>
  <si>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</si>
  <si>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</si>
  <si>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</si>
  <si>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</si>
  <si>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</si>
  <si>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</si>
  <si>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</si>
  <si>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</si>
  <si>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</si>
  <si>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</si>
  <si>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</si>
  <si>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</si>
  <si>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</si>
  <si>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</si>
  <si>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</si>
  <si>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</si>
  <si>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</si>
  <si>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</si>
  <si>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</si>
  <si>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</si>
  <si>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</si>
  <si>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</si>
  <si>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</si>
  <si>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</si>
  <si>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</si>
  <si>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</si>
  <si>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</si>
  <si>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</si>
  <si>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</si>
  <si>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</si>
  <si>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</si>
  <si>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</si>
  <si>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</si>
  <si>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</si>
  <si>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</si>
  <si>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</si>
  <si>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</si>
  <si>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</si>
  <si>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</si>
  <si>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</si>
  <si>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</si>
  <si>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</si>
  <si>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</si>
  <si>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</si>
  <si>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</si>
  <si>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</si>
  <si>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</si>
  <si>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</si>
  <si>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</si>
  <si>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</si>
  <si>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</si>
  <si>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</si>
  <si>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</si>
  <si>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</si>
  <si>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</si>
  <si>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</si>
  <si>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</si>
  <si>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</si>
  <si>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</si>
  <si>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</si>
  <si>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</si>
  <si>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</si>
  <si>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</si>
  <si>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</si>
  <si>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</si>
  <si>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</si>
  <si>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</si>
  <si>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</si>
  <si>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</si>
  <si>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</si>
  <si>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</si>
  <si>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</si>
  <si>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</si>
  <si>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</si>
  <si>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</si>
  <si>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</si>
  <si>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</si>
  <si>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</si>
  <si>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</si>
  <si>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</si>
  <si>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</si>
  <si>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</si>
  <si>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</si>
  <si>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</si>
  <si>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</si>
  <si>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</si>
  <si>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</si>
  <si>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</si>
  <si>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</si>
  <si>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</si>
  <si>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</si>
  <si>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</si>
  <si>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</si>
  <si>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</si>
  <si>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</si>
  <si>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</si>
  <si>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</si>
  <si>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</si>
  <si>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</si>
  <si>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</si>
  <si>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</si>
  <si>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</si>
  <si>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</si>
  <si>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</si>
  <si>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</si>
  <si>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</si>
  <si>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</si>
  <si>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</si>
  <si>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</si>
  <si>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</si>
  <si>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</si>
  <si>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</si>
  <si>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</si>
  <si>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</si>
  <si>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</si>
  <si>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</si>
  <si>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</si>
  <si>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</si>
  <si>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</si>
  <si>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</si>
  <si>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</si>
  <si>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</si>
  <si>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</si>
  <si>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</si>
  <si>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</si>
  <si>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</si>
  <si>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</si>
  <si>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</si>
  <si>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</si>
  <si>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</si>
  <si>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</si>
  <si>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</si>
  <si>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</si>
  <si>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</si>
  <si>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</si>
  <si>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</si>
  <si>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</si>
  <si>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</si>
  <si>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</si>
  <si>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</si>
  <si>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</si>
  <si>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</si>
  <si>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</si>
  <si>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</si>
  <si>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</si>
  <si>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</si>
  <si>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</si>
  <si>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</si>
  <si>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</si>
  <si>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</si>
  <si>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</si>
  <si>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</si>
  <si>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</si>
  <si>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</si>
  <si>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</si>
  <si>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</si>
  <si>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</si>
  <si>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</si>
  <si>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</si>
  <si>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</si>
  <si>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</si>
  <si>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</si>
  <si>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</si>
  <si>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</si>
  <si>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</si>
  <si>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</si>
  <si>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</si>
  <si>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</si>
  <si>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</si>
  <si>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</si>
  <si>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</si>
  <si>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</si>
  <si>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</si>
  <si>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</si>
  <si>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</si>
  <si>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</si>
  <si>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</si>
  <si>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</si>
  <si>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</si>
  <si>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</si>
  <si>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</si>
  <si>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</si>
  <si>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</si>
  <si>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</si>
  <si>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</si>
  <si>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</si>
  <si>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</si>
  <si>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</si>
  <si>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</si>
  <si>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</si>
  <si>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</si>
  <si>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</si>
  <si>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</si>
  <si>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</si>
  <si>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</si>
  <si>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</si>
  <si>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</si>
  <si>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</si>
  <si>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</si>
  <si>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</si>
  <si>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</si>
  <si>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</si>
  <si>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</si>
  <si>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</si>
  <si>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</si>
  <si>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</si>
  <si>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</si>
  <si>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</si>
  <si>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</si>
  <si>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</si>
  <si>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</si>
  <si>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</si>
  <si>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</si>
  <si>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</si>
  <si>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</si>
  <si>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</si>
  <si>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</si>
  <si>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</si>
  <si>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</si>
  <si>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</si>
  <si>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</si>
  <si>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</si>
  <si>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</si>
  <si>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</si>
  <si>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</si>
  <si>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</si>
  <si>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</si>
  <si>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</si>
  <si>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</si>
  <si>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</si>
  <si>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</si>
  <si>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</si>
  <si>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</si>
  <si>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</si>
  <si>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</si>
  <si>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</si>
  <si>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</si>
  <si>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</si>
  <si>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</si>
  <si>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</si>
  <si>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</si>
  <si>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</si>
  <si>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</si>
  <si>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</si>
  <si>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</si>
  <si>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</si>
  <si>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</si>
  <si>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</si>
  <si>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</si>
  <si>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</si>
  <si>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</si>
  <si>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</si>
  <si>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</si>
  <si>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</si>
  <si>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</si>
  <si>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</si>
  <si>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</si>
  <si>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</si>
  <si>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</si>
  <si>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</si>
  <si>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</si>
  <si>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</si>
  <si>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</si>
  <si>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</si>
  <si>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</si>
  <si>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</si>
  <si>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</si>
  <si>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</si>
  <si>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</si>
  <si>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</si>
  <si>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</si>
  <si>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</si>
  <si>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</si>
  <si>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</si>
  <si>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</si>
  <si>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</si>
  <si>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</si>
  <si>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</si>
  <si>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</si>
  <si>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</si>
  <si>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</si>
  <si>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</si>
  <si>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</si>
  <si>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</si>
  <si>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</si>
  <si>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</si>
  <si>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</si>
  <si>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</si>
  <si>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</si>
  <si>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</si>
  <si>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</si>
  <si>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</si>
  <si>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</si>
  <si>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</si>
  <si>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</si>
  <si>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</si>
  <si>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</si>
  <si>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</si>
  <si>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</si>
  <si>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</si>
  <si>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</si>
  <si>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</si>
  <si>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</si>
  <si>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</si>
  <si>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</si>
  <si>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</si>
  <si>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</si>
  <si>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</si>
  <si>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</si>
  <si>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</si>
  <si>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</si>
  <si>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</si>
  <si>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</si>
  <si>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</si>
  <si>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</si>
  <si>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</si>
  <si>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</si>
  <si>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</si>
  <si>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</si>
  <si>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</si>
  <si>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</si>
  <si>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</si>
  <si>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</si>
  <si>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</si>
  <si>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</si>
  <si>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</si>
  <si>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</si>
  <si>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</si>
  <si>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</si>
  <si>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</si>
  <si>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</si>
  <si>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</si>
  <si>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</si>
  <si>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</si>
  <si>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</si>
  <si>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</si>
  <si>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</si>
  <si>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</si>
  <si>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</si>
  <si>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</si>
  <si>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</si>
  <si>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</si>
  <si>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</si>
  <si>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</si>
  <si>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</si>
  <si>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</si>
  <si>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</si>
  <si>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</si>
  <si>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</si>
  <si>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</si>
  <si>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</si>
  <si>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</si>
  <si>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</si>
  <si>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</si>
  <si>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</si>
  <si>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</si>
  <si>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</si>
  <si>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</si>
  <si>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</si>
  <si>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</si>
  <si>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</si>
  <si>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</si>
  <si>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</si>
  <si>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</si>
  <si>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</si>
  <si>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</si>
  <si>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</si>
  <si>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</si>
  <si>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</si>
  <si>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</si>
  <si>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</si>
  <si>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</si>
  <si>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</si>
  <si>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</si>
  <si>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</si>
  <si>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</si>
  <si>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</si>
  <si>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</si>
  <si>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</si>
  <si>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</si>
  <si>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</si>
  <si>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</si>
  <si>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</si>
  <si>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</si>
  <si>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</si>
  <si>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</si>
  <si>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</si>
  <si>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</si>
  <si>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</si>
  <si>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</si>
  <si>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</si>
  <si>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</si>
  <si>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</si>
  <si>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</si>
  <si>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</si>
  <si>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</si>
  <si>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</si>
  <si>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</si>
  <si>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</si>
  <si>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</si>
  <si>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</si>
  <si>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</si>
  <si>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</si>
  <si>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</si>
  <si>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</si>
  <si>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</si>
  <si>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</si>
  <si>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</si>
  <si>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</si>
  <si>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</si>
  <si>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</si>
  <si>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</si>
  <si>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</si>
  <si>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</si>
  <si>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</si>
  <si>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</si>
  <si>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</si>
  <si>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</si>
  <si>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</si>
  <si>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</si>
  <si>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</si>
  <si>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</si>
  <si>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</si>
  <si>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</si>
  <si>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</si>
  <si>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</si>
  <si>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</si>
  <si>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</si>
  <si>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</si>
  <si>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</si>
  <si>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</si>
  <si>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</si>
  <si>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</si>
  <si>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</si>
  <si>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</si>
  <si>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</si>
  <si>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</si>
  <si>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</si>
  <si>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</si>
  <si>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</si>
  <si>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</si>
  <si>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</si>
  <si>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</si>
  <si>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</si>
  <si>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</si>
  <si>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</si>
  <si>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</si>
  <si>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</si>
  <si>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</si>
  <si>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</si>
  <si>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</si>
  <si>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</si>
  <si>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</si>
  <si>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</si>
  <si>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</si>
  <si>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</si>
  <si>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</si>
  <si>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</si>
  <si>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</si>
  <si>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</si>
  <si>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</si>
  <si>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</si>
  <si>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</si>
  <si>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</si>
  <si>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</si>
  <si>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</si>
  <si>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</si>
  <si>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</si>
  <si>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</si>
  <si>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</si>
  <si>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</si>
  <si>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</si>
  <si>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</si>
  <si>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</si>
  <si>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</si>
  <si>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</si>
  <si>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</si>
  <si>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</si>
  <si>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</si>
  <si>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</si>
  <si>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</si>
  <si>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</si>
  <si>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</si>
  <si>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</si>
  <si>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</si>
  <si>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</si>
  <si>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</si>
  <si>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</si>
  <si>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</si>
  <si>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</si>
  <si>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</si>
  <si>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</si>
  <si>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</si>
  <si>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</si>
  <si>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</si>
  <si>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</si>
  <si>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</si>
  <si>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</si>
  <si>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</si>
  <si>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</si>
  <si>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</si>
  <si>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</si>
  <si>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</si>
  <si>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</si>
  <si>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</si>
  <si>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</si>
  <si>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</si>
  <si>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</si>
  <si>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</si>
  <si>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</si>
  <si>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</si>
  <si>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</si>
  <si>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</si>
  <si>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</si>
  <si>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</si>
  <si>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</si>
  <si>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</si>
  <si>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</si>
  <si>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</si>
  <si>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</si>
  <si>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</si>
  <si>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</si>
  <si>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</si>
  <si>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</si>
  <si>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</si>
  <si>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</si>
  <si>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</si>
  <si>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</si>
  <si>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</si>
  <si>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</si>
  <si>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</si>
  <si>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</si>
  <si>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</si>
  <si>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</si>
  <si>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</si>
  <si>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</si>
  <si>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</si>
  <si>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</si>
  <si>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</si>
  <si>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</si>
  <si>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</si>
  <si>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</si>
  <si>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</si>
  <si>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</si>
  <si>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</si>
  <si>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</si>
  <si>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</si>
  <si>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</si>
  <si>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</si>
  <si>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</si>
  <si>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</si>
  <si>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</si>
  <si>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</si>
  <si>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</si>
  <si>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</si>
  <si>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</si>
  <si>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</si>
  <si>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</si>
  <si>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</si>
  <si>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</si>
  <si>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</si>
  <si>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</si>
  <si>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</si>
  <si>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</si>
  <si>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</si>
  <si>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</si>
  <si>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</si>
  <si>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</si>
  <si>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</si>
  <si>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</si>
  <si>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</si>
  <si>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</si>
  <si>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</si>
  <si>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</si>
  <si>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</si>
  <si>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</si>
  <si>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</si>
  <si>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</si>
  <si>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</si>
  <si>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</si>
  <si>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</si>
  <si>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</si>
  <si>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</si>
  <si>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</si>
  <si>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</si>
  <si>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</si>
  <si>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</si>
  <si>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</si>
  <si>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</si>
  <si>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</si>
  <si>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</si>
  <si>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</si>
  <si>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</si>
  <si>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</si>
  <si>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</si>
  <si>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</si>
  <si>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</si>
  <si>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</si>
  <si>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</si>
  <si>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</si>
  <si>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</si>
  <si>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</si>
  <si>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</si>
  <si>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</si>
  <si>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</si>
  <si>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</si>
  <si>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</si>
  <si>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</si>
  <si>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</si>
  <si>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</si>
  <si>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</si>
  <si>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</si>
  <si>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</si>
  <si>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</si>
  <si>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</si>
  <si>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</si>
  <si>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</si>
  <si>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</si>
  <si>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</si>
  <si>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</si>
  <si>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</si>
  <si>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</si>
  <si>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</si>
  <si>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</si>
  <si>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</si>
  <si>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</si>
  <si>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</si>
  <si>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</si>
  <si>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</si>
  <si>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</si>
  <si>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</si>
  <si>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</si>
  <si>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</si>
  <si>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</si>
  <si>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</si>
  <si>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</si>
  <si>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</si>
  <si>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</si>
  <si>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</si>
  <si>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</si>
  <si>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</si>
  <si>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</si>
  <si>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</si>
  <si>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</si>
  <si>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</si>
  <si>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</si>
  <si>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</si>
  <si>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</si>
  <si>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</si>
  <si>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</si>
  <si>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</si>
  <si>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</si>
  <si>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</si>
  <si>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</si>
  <si>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</si>
  <si>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</si>
  <si>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</si>
  <si>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</si>
  <si>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</si>
  <si>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</si>
  <si>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</si>
  <si>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</si>
  <si>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</si>
  <si>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</si>
  <si>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</si>
  <si>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</si>
  <si>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</si>
  <si>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</si>
  <si>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</si>
  <si>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</si>
  <si>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</si>
  <si>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</si>
  <si>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</si>
  <si>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</si>
  <si>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</si>
  <si>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</si>
  <si>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</si>
  <si>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</si>
  <si>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</si>
  <si>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</si>
  <si>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</si>
  <si>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</si>
  <si>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</si>
  <si>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</si>
  <si>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</si>
  <si>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</si>
  <si>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</si>
  <si>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</si>
  <si>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</si>
  <si>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</si>
  <si>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</si>
  <si>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</si>
  <si>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</si>
  <si>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</si>
  <si>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</si>
  <si>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</si>
  <si>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</si>
  <si>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</si>
  <si>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</si>
  <si>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</si>
  <si>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</si>
  <si>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</si>
  <si>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</si>
  <si>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</si>
  <si>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</si>
  <si>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</si>
  <si>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</si>
  <si>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</si>
  <si>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</si>
  <si>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</si>
  <si>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</si>
  <si>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</si>
  <si>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</si>
  <si>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</si>
  <si>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</si>
  <si>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</si>
  <si>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</si>
  <si>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</si>
  <si>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</si>
  <si>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</si>
  <si>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</si>
  <si>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</si>
  <si>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</si>
  <si>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</si>
  <si>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</si>
  <si>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</si>
  <si>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</si>
  <si>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</si>
  <si>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</si>
  <si>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</si>
  <si>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</si>
  <si>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</si>
  <si>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</si>
  <si>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</si>
  <si>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</si>
  <si>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</si>
  <si>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</si>
  <si>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</si>
  <si>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</si>
  <si>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</si>
  <si>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</si>
  <si>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</si>
  <si>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</si>
  <si>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</si>
  <si>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</si>
  <si>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</si>
  <si>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</si>
  <si>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</si>
  <si>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</si>
  <si>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</si>
  <si>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</si>
  <si>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</si>
  <si>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</si>
  <si>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</si>
  <si>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</si>
  <si>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</si>
  <si>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</si>
  <si>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</si>
  <si>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</si>
  <si>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</si>
  <si>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</si>
  <si>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</si>
  <si>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</si>
  <si>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</si>
  <si>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</si>
  <si>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</si>
  <si>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</si>
  <si>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</si>
  <si>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</si>
  <si>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</si>
  <si>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</si>
  <si>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</si>
  <si>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</si>
  <si>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</si>
  <si>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</si>
  <si>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</si>
  <si>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</si>
  <si>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</si>
  <si>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</si>
  <si>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</si>
  <si>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</si>
  <si>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</si>
  <si>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</si>
  <si>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</si>
  <si>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</si>
  <si>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</si>
  <si>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</si>
  <si>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</si>
  <si>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</si>
  <si>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</si>
  <si>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</si>
  <si>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</si>
  <si>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</si>
  <si>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</si>
  <si>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</si>
  <si>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</si>
  <si>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</si>
  <si>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</si>
  <si>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</si>
  <si>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</si>
  <si>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</si>
  <si>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</si>
  <si>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</si>
  <si>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</si>
  <si>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</si>
  <si>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</si>
  <si>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</si>
  <si>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</si>
  <si>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</si>
  <si>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</si>
  <si>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</si>
  <si>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</si>
  <si>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</si>
  <si>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</si>
  <si>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</si>
  <si>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</si>
  <si>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</si>
  <si>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</si>
  <si>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</si>
  <si>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</si>
  <si>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</si>
  <si>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</si>
  <si>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</si>
  <si>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</si>
  <si>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</si>
  <si>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</si>
  <si>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</si>
  <si>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</si>
  <si>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</si>
  <si>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</si>
  <si>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</si>
  <si>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</si>
  <si>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</si>
  <si>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</si>
  <si>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</si>
  <si>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</si>
  <si>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</si>
  <si>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</si>
  <si>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</si>
  <si>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</si>
  <si>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</si>
  <si>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</si>
  <si>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</si>
  <si>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</si>
  <si>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</si>
  <si>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</si>
  <si>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</si>
  <si>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</si>
  <si>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</si>
  <si>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</si>
  <si>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</si>
  <si>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</si>
  <si>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</si>
  <si>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</si>
  <si>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</si>
  <si>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</si>
  <si>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</si>
  <si>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</si>
  <si>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</si>
  <si>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</si>
  <si>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</si>
  <si>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</si>
  <si>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</si>
  <si>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</si>
  <si>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</si>
  <si>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</si>
  <si>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</si>
  <si>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</si>
  <si>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</si>
  <si>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</si>
  <si>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</si>
  <si>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</si>
  <si>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</si>
  <si>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</si>
  <si>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</si>
  <si>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</si>
  <si>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</si>
  <si>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</si>
  <si>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</si>
  <si>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</si>
  <si>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</si>
  <si>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</si>
  <si>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</si>
  <si>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</si>
  <si>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</si>
  <si>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</si>
  <si>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</si>
  <si>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</si>
  <si>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</si>
  <si>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</si>
  <si>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</si>
  <si>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</si>
  <si>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</si>
  <si>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</si>
  <si>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</si>
  <si>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</si>
  <si>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</si>
  <si>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</si>
  <si>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</si>
  <si>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</si>
  <si>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</si>
  <si>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</si>
  <si>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</si>
  <si>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</si>
  <si>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</si>
  <si>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</si>
  <si>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</si>
  <si>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</si>
  <si>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</si>
  <si>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</si>
  <si>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</si>
  <si>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</si>
  <si>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</si>
  <si>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</si>
  <si>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</si>
  <si>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</si>
  <si>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</si>
  <si>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</si>
  <si>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</si>
  <si>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</si>
  <si>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</si>
  <si>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</si>
  <si>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</si>
  <si>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</si>
  <si>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</si>
  <si>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</si>
  <si>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</si>
  <si>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</si>
  <si>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</si>
  <si>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</si>
  <si>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</si>
  <si>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</si>
  <si>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</si>
  <si>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</si>
  <si>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</si>
  <si>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</si>
  <si>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</si>
  <si>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</si>
  <si>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</si>
  <si>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</si>
  <si>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</si>
  <si>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</si>
  <si>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</si>
  <si>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</si>
  <si>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</si>
  <si>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</si>
  <si>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</si>
  <si>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</si>
  <si>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</si>
  <si>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</si>
  <si>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</si>
  <si>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</si>
  <si>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</si>
  <si>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</si>
  <si>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</si>
  <si>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</si>
  <si>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</si>
  <si>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</si>
  <si>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</si>
  <si>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</si>
  <si>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</si>
  <si>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</si>
  <si>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</si>
  <si>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</si>
  <si>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</si>
  <si>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</si>
  <si>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</si>
  <si>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</si>
  <si>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</si>
  <si>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</si>
  <si>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</si>
  <si>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</si>
  <si>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</si>
  <si>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</si>
  <si>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</si>
  <si>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</si>
  <si>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</si>
  <si>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</si>
  <si>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</si>
  <si>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</si>
  <si>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</si>
  <si>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</si>
  <si>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</si>
  <si>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</si>
  <si>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</si>
  <si>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</si>
  <si>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</si>
  <si>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</si>
  <si>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</si>
  <si>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</si>
  <si>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</si>
  <si>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</si>
  <si>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</si>
  <si>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</si>
  <si>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</si>
  <si>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</si>
  <si>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</si>
  <si>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</si>
  <si>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</si>
  <si>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</si>
  <si>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</si>
  <si>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</si>
  <si>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</si>
  <si>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</si>
  <si>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</si>
  <si>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</si>
  <si>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</si>
  <si>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</si>
  <si>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</si>
  <si>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</si>
  <si>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</si>
  <si>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</si>
  <si>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</si>
  <si>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</si>
  <si>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</si>
  <si>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</si>
  <si>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</si>
  <si>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</si>
  <si>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</si>
  <si>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</si>
  <si>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</si>
  <si>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</si>
  <si>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</si>
  <si>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</si>
  <si>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</si>
  <si>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</si>
  <si>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</si>
  <si>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</si>
  <si>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</si>
  <si>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</si>
  <si>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</si>
  <si>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</si>
  <si>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</si>
  <si>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</si>
  <si>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</si>
  <si>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</si>
  <si>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</si>
  <si>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</si>
  <si>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</si>
  <si>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</si>
  <si>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</si>
  <si>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</si>
  <si>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</si>
  <si>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</si>
  <si>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</si>
  <si>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</si>
  <si>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</si>
  <si>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</si>
  <si>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</si>
  <si>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</si>
  <si>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</si>
  <si>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</si>
  <si>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</si>
  <si>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</si>
  <si>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</si>
  <si>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</si>
  <si>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</si>
  <si>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</si>
  <si>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</si>
  <si>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</si>
  <si>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</si>
  <si>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</si>
  <si>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</si>
  <si>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</si>
  <si>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</si>
  <si>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</si>
  <si>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</si>
  <si>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</si>
  <si>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</si>
  <si>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</si>
  <si>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</si>
  <si>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</si>
  <si>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</si>
  <si>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</si>
  <si>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</si>
  <si>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</si>
  <si>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</si>
  <si>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</si>
  <si>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</si>
  <si>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</si>
  <si>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</si>
  <si>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</si>
  <si>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</si>
  <si>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</si>
  <si>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</si>
  <si>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</si>
  <si>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</si>
  <si>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</si>
  <si>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</si>
  <si>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</si>
  <si>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</si>
  <si>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</si>
  <si>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</si>
  <si>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</si>
  <si>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</si>
  <si>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</si>
  <si>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</si>
  <si>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</si>
  <si>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</si>
  <si>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</si>
  <si>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</si>
  <si>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</si>
  <si>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</si>
  <si>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</si>
  <si>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</si>
  <si>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</si>
  <si>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</si>
  <si>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</si>
  <si>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</si>
  <si>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</si>
  <si>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</si>
  <si>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</si>
  <si>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</si>
  <si>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</si>
  <si>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</si>
  <si>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</si>
  <si>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</si>
  <si>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</si>
  <si>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</si>
  <si>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</si>
  <si>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</si>
  <si>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</si>
  <si>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</si>
  <si>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</si>
  <si>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</si>
  <si>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</si>
  <si>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</si>
  <si>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</si>
  <si>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</si>
  <si>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</si>
  <si>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</si>
  <si>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</si>
  <si>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</si>
  <si>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</si>
  <si>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</si>
  <si>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</si>
  <si>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</si>
  <si>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</si>
  <si>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</si>
  <si>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</si>
  <si>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</si>
  <si>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</si>
  <si>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</si>
  <si>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</si>
  <si>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</si>
  <si>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</si>
  <si>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</si>
  <si>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</si>
  <si>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</si>
  <si>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</si>
  <si>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</si>
  <si>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</si>
  <si>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</si>
  <si>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</si>
  <si>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</si>
  <si>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</si>
  <si>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</si>
  <si>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</si>
  <si>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</si>
  <si>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</si>
  <si>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</si>
  <si>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</si>
  <si>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</si>
  <si>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</si>
  <si>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</si>
  <si>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</si>
  <si>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</si>
  <si>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</si>
  <si>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</si>
  <si>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</si>
  <si>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</si>
  <si>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</si>
  <si>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</si>
  <si>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</si>
  <si>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</si>
  <si>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</si>
  <si>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</si>
  <si>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</si>
  <si>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</si>
  <si>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</si>
  <si>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</si>
  <si>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</si>
  <si>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</si>
  <si>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</si>
  <si>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</si>
  <si>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</si>
  <si>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</si>
  <si>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</si>
  <si>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</si>
  <si>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</si>
  <si>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</si>
  <si>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</si>
  <si>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</si>
  <si>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</si>
  <si>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</si>
  <si>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</si>
  <si>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</si>
  <si>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</si>
  <si>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</si>
  <si>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</si>
  <si>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</si>
  <si>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</si>
  <si>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</si>
  <si>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</si>
  <si>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</si>
  <si>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</si>
  <si>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</si>
  <si>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</si>
  <si>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</si>
  <si>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</si>
  <si>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</si>
  <si>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</si>
  <si>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</si>
  <si>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</si>
  <si>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</si>
  <si>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</si>
  <si>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</si>
  <si>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</si>
  <si>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</si>
  <si>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</si>
  <si>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</si>
  <si>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</si>
  <si>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</si>
  <si>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</si>
  <si>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</si>
  <si>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</si>
  <si>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</si>
  <si>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</si>
  <si>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</si>
  <si>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</si>
  <si>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</si>
  <si>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</si>
  <si>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</si>
  <si>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</si>
  <si>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</si>
  <si>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</si>
  <si>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</si>
  <si>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</si>
  <si>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</si>
  <si>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</si>
  <si>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</si>
  <si>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</si>
  <si>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</si>
  <si>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</si>
  <si>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</si>
  <si>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</si>
  <si>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</si>
  <si>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</si>
  <si>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</si>
  <si>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</si>
  <si>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</si>
  <si>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</si>
  <si>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</si>
  <si>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</si>
  <si>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</si>
  <si>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</si>
  <si>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</si>
  <si>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</si>
  <si>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</si>
  <si>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</si>
  <si>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</si>
  <si>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</si>
  <si>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</si>
  <si>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</si>
  <si>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</si>
  <si>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</si>
  <si>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</si>
  <si>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</si>
  <si>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</si>
  <si>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</si>
  <si>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</si>
  <si>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</si>
  <si>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</si>
  <si>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</si>
  <si>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</si>
  <si>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</si>
  <si>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</si>
  <si>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</si>
  <si>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</si>
  <si>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</si>
  <si>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</si>
  <si>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</si>
  <si>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</si>
  <si>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</si>
  <si>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</si>
  <si>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</si>
  <si>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</si>
  <si>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</si>
  <si>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</si>
  <si>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</si>
  <si>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</si>
  <si>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</si>
  <si>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</si>
  <si>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</si>
  <si>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</si>
  <si>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</si>
  <si>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</si>
  <si>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</si>
  <si>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</si>
  <si>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</si>
  <si>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</si>
  <si>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</si>
  <si>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</si>
  <si>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</si>
  <si>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</si>
  <si>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</si>
  <si>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</si>
  <si>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</si>
  <si>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</si>
  <si>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</si>
  <si>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</si>
  <si>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</si>
  <si>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</si>
  <si>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</si>
  <si>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</si>
  <si>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</si>
  <si>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</si>
  <si>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</si>
  <si>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</si>
  <si>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</si>
  <si>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</si>
  <si>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</si>
  <si>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</si>
  <si>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</si>
  <si>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</si>
  <si>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</si>
  <si>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</si>
  <si>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</si>
  <si>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</si>
  <si>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</si>
  <si>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</si>
  <si>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</si>
  <si>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</si>
  <si>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</si>
  <si>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</si>
  <si>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</si>
  <si>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</si>
  <si>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</si>
  <si>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</si>
  <si>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</si>
  <si>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</si>
  <si>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</si>
  <si>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</si>
  <si>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</si>
  <si>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</si>
  <si>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</si>
  <si>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</si>
  <si>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</si>
  <si>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</si>
  <si>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</si>
  <si>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</si>
  <si>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</si>
  <si>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</si>
  <si>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</si>
  <si>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</si>
  <si>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</si>
  <si>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</si>
  <si>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</si>
  <si>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</si>
  <si>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</si>
  <si>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</si>
  <si>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</si>
  <si>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</si>
  <si>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</si>
  <si>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</si>
  <si>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</si>
  <si>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</si>
  <si>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</si>
  <si>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</si>
  <si>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</si>
  <si>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</si>
  <si>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</si>
  <si>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</si>
  <si>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</si>
  <si>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</si>
  <si>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</si>
  <si>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</si>
  <si>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</si>
  <si>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</si>
  <si>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</si>
  <si>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</si>
  <si>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</si>
  <si>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</si>
  <si>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</si>
  <si>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</si>
  <si>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</si>
  <si>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</si>
  <si>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</si>
  <si>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</si>
  <si>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</si>
  <si>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</si>
  <si>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</si>
  <si>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</si>
  <si>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</si>
  <si>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</si>
  <si>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</si>
  <si>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</si>
  <si>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</si>
  <si>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</si>
  <si>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</si>
  <si>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</si>
  <si>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</si>
  <si>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</si>
  <si>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</si>
  <si>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</si>
  <si>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</si>
  <si>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</si>
  <si>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</si>
  <si>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</si>
  <si>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</si>
  <si>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</si>
  <si>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</si>
  <si>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</si>
  <si>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</si>
  <si>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</si>
  <si>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</si>
  <si>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</si>
  <si>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</si>
  <si>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</si>
  <si>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</si>
  <si>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</si>
  <si>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</si>
  <si>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</si>
  <si>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</si>
  <si>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</si>
  <si>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</si>
  <si>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</si>
  <si>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</si>
  <si>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</si>
  <si>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</si>
  <si>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</si>
  <si>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</si>
  <si>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</si>
  <si>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</si>
  <si>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</si>
  <si>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</si>
  <si>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</si>
  <si>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</si>
  <si>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</si>
  <si>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</si>
  <si>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</si>
  <si>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</si>
  <si>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</si>
  <si>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</si>
  <si>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</si>
  <si>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</si>
  <si>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</si>
  <si>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</si>
  <si>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</si>
  <si>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</si>
  <si>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</si>
  <si>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</si>
  <si>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</si>
  <si>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</si>
  <si>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</si>
  <si>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</si>
  <si>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</si>
  <si>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</si>
  <si>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</si>
  <si>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</si>
  <si>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</si>
  <si>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</si>
  <si>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</si>
  <si>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</si>
  <si>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</si>
  <si>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</si>
  <si>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</si>
  <si>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</si>
  <si>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</si>
  <si>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</si>
  <si>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</si>
  <si>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</si>
  <si>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</si>
  <si>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</si>
  <si>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</si>
  <si>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</si>
  <si>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</si>
  <si>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</si>
  <si>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</si>
  <si>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</si>
  <si>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</si>
  <si>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</si>
  <si>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</si>
  <si>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</si>
  <si>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</si>
  <si>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</si>
  <si>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</si>
  <si>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</si>
  <si>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</si>
  <si>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</si>
  <si>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</si>
  <si>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</si>
  <si>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</si>
  <si>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</si>
  <si>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</si>
  <si>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</si>
  <si>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</si>
  <si>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</si>
  <si>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</si>
  <si>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</si>
  <si>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</si>
  <si>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</si>
  <si>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</si>
  <si>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</si>
  <si>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</si>
  <si>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</si>
  <si>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</si>
  <si>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</si>
  <si>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</si>
  <si>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</si>
  <si>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</si>
  <si>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</si>
  <si>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</si>
  <si>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</si>
  <si>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</si>
  <si>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</si>
  <si>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</si>
  <si>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</si>
  <si>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</si>
  <si>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</si>
  <si>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</si>
  <si>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</si>
  <si>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</si>
  <si>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</si>
  <si>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</si>
  <si>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</si>
  <si>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</si>
  <si>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</si>
  <si>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</si>
  <si>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</si>
  <si>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</si>
  <si>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</si>
  <si>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</si>
  <si>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</si>
  <si>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</si>
  <si>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</si>
  <si>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</si>
  <si>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</si>
  <si>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</si>
  <si>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</si>
  <si>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</si>
  <si>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</si>
  <si>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</si>
  <si>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</si>
  <si>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</si>
  <si>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</si>
  <si>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</si>
  <si>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</si>
  <si>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</si>
  <si>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</si>
  <si>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</si>
  <si>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</si>
  <si>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</si>
  <si>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</si>
  <si>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</si>
  <si>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</si>
  <si>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</si>
  <si>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</si>
  <si>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</si>
  <si>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</si>
  <si>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</si>
  <si>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</si>
  <si>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</si>
  <si>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</si>
  <si>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</si>
  <si>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</si>
  <si>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</si>
  <si>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</si>
  <si>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</si>
  <si>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</si>
  <si>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</si>
  <si>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</si>
  <si>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</si>
  <si>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</si>
  <si>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</si>
  <si>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</si>
  <si>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</si>
  <si>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</si>
  <si>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</si>
  <si>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</si>
  <si>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</si>
  <si>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</si>
  <si>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</si>
  <si>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</si>
  <si>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</si>
  <si>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</si>
  <si>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</si>
  <si>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</si>
  <si>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</si>
  <si>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</si>
  <si>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</si>
  <si>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</si>
  <si>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</si>
  <si>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</si>
  <si>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</si>
  <si>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</si>
  <si>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</si>
  <si>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</si>
  <si>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</si>
  <si>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</si>
  <si>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</si>
  <si>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</si>
  <si>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</si>
  <si>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</si>
  <si>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</si>
  <si>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</si>
  <si>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</si>
  <si>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</si>
  <si>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</si>
  <si>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</si>
  <si>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</si>
  <si>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</si>
  <si>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</si>
  <si>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</si>
  <si>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</si>
  <si>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</si>
  <si>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</si>
  <si>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</si>
  <si>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</si>
  <si>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</si>
  <si>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</si>
  <si>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</si>
  <si>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</si>
  <si>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</si>
  <si>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</si>
  <si>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</si>
  <si>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</si>
  <si>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</si>
  <si>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</si>
  <si>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</si>
  <si>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</si>
  <si>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</si>
  <si>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</si>
  <si>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</si>
  <si>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</si>
  <si>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</si>
  <si>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</si>
  <si>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</si>
  <si>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</si>
  <si>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</si>
  <si>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</si>
  <si>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</si>
  <si>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</si>
  <si>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</si>
  <si>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</si>
  <si>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</si>
  <si>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</si>
  <si>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</si>
  <si>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</si>
  <si>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</si>
  <si>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</si>
  <si>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</si>
  <si>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</si>
  <si>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</si>
  <si>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</si>
  <si>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</si>
  <si>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</si>
  <si>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</si>
  <si>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</si>
  <si>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</si>
  <si>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</si>
  <si>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</si>
  <si>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</si>
  <si>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</si>
  <si>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</si>
  <si>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</si>
  <si>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</si>
  <si>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</si>
  <si>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</si>
  <si>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</si>
  <si>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</si>
  <si>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</si>
  <si>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</si>
  <si>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</si>
  <si>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</si>
  <si>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</si>
  <si>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</si>
  <si>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</si>
  <si>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</si>
  <si>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</si>
  <si>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</si>
  <si>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</si>
  <si>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</si>
  <si>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</si>
  <si>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</si>
  <si>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</si>
  <si>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</si>
  <si>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</si>
  <si>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</si>
  <si>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</si>
  <si>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</si>
  <si>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</si>
  <si>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</si>
  <si>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</si>
  <si>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</si>
  <si>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</si>
  <si>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</si>
  <si>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</si>
  <si>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</si>
  <si>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</si>
  <si>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</si>
  <si>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</si>
  <si>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</si>
  <si>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</si>
  <si>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</si>
  <si>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</si>
  <si>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</si>
  <si>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</si>
  <si>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</si>
  <si>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</si>
  <si>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</si>
  <si>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</si>
  <si>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</si>
  <si>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</si>
  <si>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</si>
  <si>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</si>
  <si>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</si>
  <si>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</si>
  <si>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</si>
  <si>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</si>
  <si>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</si>
  <si>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</si>
  <si>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</si>
  <si>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</si>
  <si>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</si>
  <si>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</si>
  <si>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</si>
  <si>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</si>
  <si>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</si>
  <si>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</si>
  <si>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</si>
  <si>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</si>
  <si>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</si>
  <si>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</si>
  <si>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</si>
  <si>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</si>
  <si>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</si>
  <si>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</si>
  <si>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</si>
  <si>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</si>
  <si>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</si>
  <si>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</si>
  <si>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</si>
  <si>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</si>
  <si>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</si>
  <si>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</si>
  <si>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</si>
  <si>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</si>
  <si>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</si>
  <si>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</si>
  <si>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</si>
  <si>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</si>
  <si>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</si>
  <si>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</si>
  <si>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</si>
  <si>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</si>
  <si>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</si>
  <si>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</si>
  <si>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</si>
  <si>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</si>
  <si>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</si>
  <si>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</si>
  <si>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</si>
  <si>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</si>
  <si>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</si>
  <si>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</si>
  <si>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</si>
  <si>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</si>
  <si>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</si>
  <si>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</si>
  <si>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</si>
  <si>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</si>
  <si>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</si>
  <si>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</si>
  <si>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</si>
  <si>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</si>
  <si>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</si>
  <si>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</si>
  <si>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</si>
  <si>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</si>
  <si>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</si>
  <si>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</si>
  <si>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</si>
  <si>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</si>
  <si>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</si>
  <si>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</si>
  <si>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</si>
  <si>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</si>
  <si>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</si>
  <si>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</si>
  <si>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</si>
  <si>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</si>
  <si>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</si>
  <si>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</si>
  <si>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</si>
  <si>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</si>
  <si>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</si>
  <si>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</si>
  <si>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</si>
  <si>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</si>
  <si>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</si>
  <si>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</si>
  <si>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</si>
  <si>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</si>
  <si>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</si>
  <si>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</si>
  <si>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</si>
  <si>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</si>
  <si>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</si>
  <si>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</si>
  <si>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</si>
  <si>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</si>
  <si>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</si>
  <si>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</si>
  <si>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</si>
  <si>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</si>
  <si>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</si>
  <si>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</si>
  <si>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</si>
  <si>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</si>
  <si>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</si>
  <si>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</si>
  <si>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</si>
  <si>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</si>
  <si>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</si>
  <si>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</si>
  <si>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</si>
  <si>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</si>
  <si>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</si>
  <si>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</si>
  <si>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</si>
  <si>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</si>
  <si>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</si>
  <si>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</si>
  <si>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</si>
  <si>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</si>
  <si>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</si>
  <si>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</si>
  <si>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</si>
  <si>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</si>
  <si>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</si>
  <si>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</si>
  <si>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</si>
  <si>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</si>
  <si>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</si>
  <si>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</si>
  <si>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</si>
  <si>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</si>
  <si>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</si>
  <si>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</si>
  <si>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</si>
  <si>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</si>
  <si>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</si>
  <si>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</si>
  <si>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</si>
  <si>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</si>
  <si>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</si>
  <si>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</si>
  <si>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</si>
  <si>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</si>
  <si>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</si>
  <si>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</si>
  <si>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</si>
  <si>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</si>
  <si>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</si>
  <si>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</si>
  <si>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</si>
  <si>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</si>
  <si>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</si>
  <si>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</si>
  <si>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</si>
  <si>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</si>
  <si>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</si>
  <si>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</si>
  <si>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</si>
  <si>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</si>
  <si>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</si>
  <si>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</si>
  <si>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</si>
  <si>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</si>
  <si>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</si>
  <si>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</si>
  <si>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</si>
  <si>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</si>
  <si>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</si>
  <si>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</si>
  <si>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</si>
  <si>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</si>
  <si>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</si>
  <si>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</si>
  <si>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</si>
  <si>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</si>
  <si>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</si>
  <si>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</si>
  <si>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</si>
  <si>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</si>
  <si>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</si>
  <si>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</si>
  <si>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</si>
  <si>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</si>
  <si>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</si>
  <si>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</si>
  <si>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</si>
  <si>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</si>
  <si>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</si>
  <si>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</si>
  <si>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</si>
  <si>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</si>
  <si>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</si>
  <si>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</si>
  <si>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</si>
  <si>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</si>
  <si>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</si>
  <si>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</si>
  <si>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</si>
  <si>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</si>
  <si>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</si>
  <si>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</si>
  <si>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</si>
  <si>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</si>
  <si>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</si>
  <si>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</si>
  <si>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</si>
  <si>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</si>
  <si>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</si>
  <si>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</si>
  <si>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</si>
  <si>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</si>
  <si>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</si>
  <si>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</si>
  <si>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</si>
  <si>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</si>
  <si>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</si>
  <si>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</si>
  <si>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</si>
  <si>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</si>
  <si>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</si>
  <si>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</si>
  <si>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</si>
  <si>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</si>
  <si>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</si>
  <si>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</si>
  <si>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</si>
  <si>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</si>
  <si>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</si>
  <si>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</si>
  <si>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</si>
  <si>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</si>
  <si>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</si>
  <si>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</si>
  <si>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</si>
  <si>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</si>
  <si>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</si>
  <si>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</si>
  <si>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</si>
  <si>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</si>
  <si>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</si>
  <si>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</si>
  <si>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</si>
  <si>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</si>
  <si>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</si>
  <si>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</si>
  <si>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</si>
  <si>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</si>
  <si>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</si>
  <si>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</si>
  <si>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</si>
  <si>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</si>
  <si>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</si>
  <si>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</si>
  <si>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</si>
  <si>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</si>
  <si>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</si>
  <si>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</si>
  <si>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</si>
  <si>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</si>
  <si>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</si>
  <si>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</si>
  <si>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</si>
  <si>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</si>
  <si>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</si>
  <si>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</si>
  <si>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</si>
  <si>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</si>
  <si>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</si>
  <si>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</si>
  <si>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</si>
  <si>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</si>
  <si>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</si>
  <si>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</si>
  <si>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</si>
  <si>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</si>
  <si>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</si>
  <si>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</si>
  <si>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</si>
  <si>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</si>
  <si>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</si>
  <si>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</si>
  <si>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</si>
  <si>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</si>
  <si>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</si>
  <si>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</si>
  <si>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</si>
  <si>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</si>
  <si>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</si>
  <si>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</si>
  <si>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</si>
  <si>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</si>
  <si>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</si>
  <si>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</si>
  <si>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</si>
  <si>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</si>
  <si>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</si>
  <si>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</si>
  <si>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</si>
  <si>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</si>
  <si>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</si>
  <si>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</si>
  <si>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</si>
  <si>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</si>
  <si>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</si>
  <si>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</si>
  <si>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</si>
  <si>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</si>
  <si>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</si>
  <si>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</si>
  <si>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</si>
  <si>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</si>
  <si>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</si>
  <si>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</si>
  <si>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</si>
  <si>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</si>
  <si>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</si>
  <si>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</si>
  <si>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</si>
  <si>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</si>
  <si>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</si>
  <si>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</si>
  <si>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</si>
  <si>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</si>
  <si>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</si>
  <si>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</si>
  <si>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</si>
  <si>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</si>
  <si>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</si>
  <si>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</si>
  <si>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</si>
  <si>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</si>
  <si>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</si>
  <si>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</si>
  <si>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</si>
  <si>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</si>
  <si>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</si>
  <si>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</si>
  <si>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</si>
  <si>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</si>
  <si>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</si>
  <si>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</si>
  <si>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</si>
  <si>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</si>
  <si>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</si>
  <si>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</si>
  <si>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</si>
  <si>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</si>
  <si>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</si>
  <si>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</si>
  <si>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</si>
  <si>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</si>
  <si>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</si>
  <si>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</si>
  <si>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</si>
  <si>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</si>
  <si>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</si>
  <si>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</si>
  <si>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</si>
  <si>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</si>
  <si>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</si>
  <si>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</si>
  <si>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</si>
  <si>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</si>
  <si>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</si>
  <si>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</si>
  <si>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</si>
  <si>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</si>
  <si>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</si>
  <si>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</si>
  <si>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</si>
  <si>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</si>
  <si>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</si>
  <si>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</si>
  <si>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</si>
  <si>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</si>
  <si>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</si>
  <si>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</si>
  <si>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</si>
  <si>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</si>
  <si>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</si>
  <si>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</si>
  <si>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</si>
  <si>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</si>
  <si>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</si>
  <si>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</si>
  <si>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</si>
  <si>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</si>
  <si>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</si>
  <si>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</si>
  <si>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</si>
  <si>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</si>
  <si>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</si>
  <si>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</si>
  <si>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</si>
  <si>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</si>
  <si>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</si>
  <si>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</si>
  <si>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</si>
  <si>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</si>
  <si>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</si>
  <si>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</si>
  <si>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</si>
  <si>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</si>
  <si>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</si>
  <si>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</si>
  <si>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</si>
  <si>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</si>
  <si>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</si>
  <si>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</si>
  <si>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</si>
  <si>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</si>
  <si>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</si>
  <si>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</si>
  <si>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</si>
  <si>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</si>
  <si>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</si>
  <si>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</si>
  <si>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</si>
  <si>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</si>
  <si>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</si>
  <si>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</si>
  <si>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</si>
  <si>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</si>
  <si>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</si>
  <si>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</si>
  <si>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</si>
  <si>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</si>
  <si>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</si>
  <si>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</si>
  <si>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</si>
  <si>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</si>
  <si>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</si>
  <si>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</si>
  <si>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</si>
  <si>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</si>
  <si>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</si>
  <si>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</si>
  <si>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</si>
  <si>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</si>
  <si>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</si>
  <si>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</si>
  <si>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</si>
  <si>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</si>
  <si>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</si>
  <si>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</si>
  <si>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</si>
  <si>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</si>
  <si>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</si>
  <si>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</si>
  <si>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</si>
  <si>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</si>
  <si>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</si>
  <si>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</si>
  <si>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</si>
  <si>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</si>
  <si>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</si>
  <si>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</si>
  <si>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</si>
  <si>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</si>
  <si>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</si>
  <si>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</si>
  <si>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</si>
  <si>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</si>
  <si>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</si>
  <si>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</si>
  <si>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</si>
  <si>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</si>
  <si>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</si>
  <si>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</si>
  <si>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</si>
  <si>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</si>
  <si>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</si>
  <si>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</si>
  <si>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</si>
  <si>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</si>
  <si>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</si>
  <si>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</si>
  <si>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</si>
  <si>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</si>
  <si>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</si>
  <si>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</si>
  <si>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</si>
  <si>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</si>
  <si>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</si>
  <si>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</si>
  <si>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</si>
  <si>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</si>
  <si>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</si>
  <si>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</si>
  <si>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</si>
  <si>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</si>
  <si>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</si>
  <si>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</si>
  <si>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</si>
  <si>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</si>
  <si>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</si>
  <si>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</si>
  <si>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</si>
  <si>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</si>
  <si>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</si>
  <si>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</si>
  <si>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</si>
  <si>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</si>
  <si>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</si>
  <si>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</si>
  <si>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</si>
  <si>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</si>
  <si>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</si>
  <si>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</si>
  <si>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</si>
  <si>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</si>
  <si>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</si>
  <si>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</si>
  <si>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</si>
  <si>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</si>
  <si>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</si>
  <si>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</si>
  <si>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</si>
  <si>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</si>
  <si>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</si>
  <si>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</si>
  <si>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</si>
  <si>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</si>
  <si>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</si>
  <si>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</si>
  <si>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</si>
  <si>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</si>
  <si>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</si>
  <si>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</si>
  <si>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</si>
  <si>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</si>
  <si>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</si>
  <si>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</si>
  <si>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</si>
  <si>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</si>
  <si>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</si>
  <si>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</si>
  <si>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</si>
  <si>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</si>
  <si>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</si>
  <si>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</si>
  <si>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</si>
  <si>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</si>
  <si>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</si>
  <si>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</si>
  <si>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</si>
  <si>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</si>
  <si>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</si>
  <si>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</si>
  <si>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</si>
  <si>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</si>
  <si>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</si>
  <si>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</si>
  <si>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</si>
  <si>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</si>
  <si>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</si>
  <si>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</si>
  <si>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</si>
  <si>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</si>
  <si>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</si>
  <si>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</si>
  <si>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</si>
  <si>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</si>
  <si>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</si>
  <si>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</si>
  <si>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</si>
  <si>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</si>
  <si>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</si>
  <si>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</si>
  <si>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</si>
  <si>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</si>
  <si>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</si>
  <si>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</si>
  <si>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</si>
  <si>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</si>
  <si>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</si>
  <si>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</si>
  <si>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</si>
  <si>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</si>
  <si>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</si>
  <si>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</si>
  <si>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</si>
  <si>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</si>
  <si>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</si>
  <si>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</si>
  <si>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</si>
  <si>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</si>
  <si>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</si>
  <si>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</si>
  <si>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</si>
  <si>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</si>
  <si>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</si>
  <si>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</si>
  <si>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</si>
  <si>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</si>
  <si>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</si>
  <si>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</si>
  <si>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</si>
  <si>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</si>
  <si>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</si>
  <si>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</si>
  <si>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</si>
  <si>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</si>
  <si>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</si>
  <si>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</si>
  <si>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</si>
  <si>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</si>
  <si>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</si>
  <si>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</si>
  <si>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</si>
  <si>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</si>
  <si>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</si>
  <si>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</si>
  <si>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</si>
  <si>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</si>
  <si>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</si>
  <si>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</si>
  <si>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</si>
  <si>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</si>
  <si>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</si>
  <si>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</si>
  <si>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</si>
  <si>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</si>
  <si>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</si>
  <si>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</si>
  <si>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</si>
  <si>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</si>
  <si>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</si>
  <si>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</si>
  <si>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</si>
  <si>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</si>
  <si>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</si>
  <si>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</si>
  <si>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</si>
  <si>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</si>
  <si>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</si>
  <si>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</si>
  <si>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</si>
  <si>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</si>
  <si>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</si>
  <si>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</si>
  <si>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</si>
  <si>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</si>
  <si>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</si>
  <si>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</si>
  <si>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</si>
  <si>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</si>
  <si>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</si>
  <si>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</si>
  <si>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</si>
  <si>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</si>
  <si>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</si>
  <si>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</si>
  <si>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</si>
  <si>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</si>
  <si>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</si>
  <si>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</si>
  <si>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</si>
  <si>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</si>
  <si>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</si>
  <si>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</si>
  <si>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</si>
  <si>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</si>
  <si>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</si>
  <si>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</si>
  <si>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</si>
  <si>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</si>
  <si>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</si>
  <si>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</si>
  <si>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</si>
  <si>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</si>
  <si>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</si>
  <si>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</si>
  <si>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</si>
  <si>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</si>
  <si>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</si>
  <si>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</si>
  <si>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</si>
  <si>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</si>
  <si>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</si>
  <si>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</si>
  <si>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</si>
  <si>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</si>
  <si>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</si>
  <si>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</si>
  <si>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</si>
  <si>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</si>
  <si>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</si>
  <si>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</si>
  <si>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</si>
  <si>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</si>
  <si>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</si>
  <si>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</si>
  <si>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</si>
  <si>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</si>
  <si>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</si>
  <si>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</si>
  <si>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</si>
  <si>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</si>
  <si>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</si>
  <si>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</si>
  <si>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</si>
  <si>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</si>
  <si>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</si>
  <si>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</si>
  <si>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</si>
  <si>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</si>
  <si>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</si>
  <si>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</si>
  <si>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</si>
  <si>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</si>
  <si>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</si>
  <si>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</si>
  <si>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</si>
  <si>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</si>
  <si>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</si>
  <si>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</si>
  <si>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</si>
  <si>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</si>
  <si>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</si>
  <si>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</si>
  <si>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</si>
  <si>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</si>
  <si>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</si>
  <si>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</si>
  <si>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</si>
  <si>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</si>
  <si>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</si>
  <si>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</si>
  <si>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</si>
  <si>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</si>
  <si>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</si>
  <si>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</si>
  <si>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</si>
  <si>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</si>
  <si>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</si>
  <si>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</si>
  <si>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</si>
  <si>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</si>
  <si>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</si>
  <si>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</si>
  <si>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</si>
  <si>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</si>
  <si>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</si>
  <si>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</si>
  <si>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</si>
  <si>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</si>
  <si>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</si>
  <si>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</si>
  <si>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</si>
  <si>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</si>
  <si>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</si>
  <si>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</si>
  <si>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</si>
  <si>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</si>
  <si>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</si>
  <si>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</si>
  <si>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</si>
  <si>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</si>
  <si>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</si>
  <si>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</si>
  <si>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</si>
  <si>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</si>
  <si>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</si>
  <si>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</si>
  <si>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</si>
  <si>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</si>
  <si>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</si>
  <si>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</si>
  <si>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</si>
  <si>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</si>
  <si>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</si>
  <si>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</si>
  <si>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</si>
  <si>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</si>
  <si>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</si>
  <si>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</si>
  <si>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</si>
  <si>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</si>
  <si>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</si>
  <si>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</si>
  <si>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</si>
  <si>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</si>
  <si>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</si>
  <si>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</si>
  <si>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</si>
  <si>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</si>
  <si>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</si>
  <si>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</si>
  <si>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</si>
  <si>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</si>
  <si>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</si>
  <si>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</si>
  <si>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</si>
  <si>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</si>
  <si>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</si>
  <si>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</si>
  <si>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</si>
  <si>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</si>
  <si>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</si>
  <si>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</si>
  <si>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</si>
  <si>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</si>
  <si>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</si>
  <si>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</si>
  <si>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</si>
  <si>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</si>
  <si>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</si>
  <si>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</si>
  <si>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</si>
  <si>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</si>
  <si>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</si>
  <si>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</si>
  <si>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</si>
  <si>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</si>
  <si>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</si>
  <si>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</si>
  <si>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</si>
  <si>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</si>
  <si>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</si>
  <si>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</si>
  <si>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</si>
  <si>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</si>
  <si>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</si>
  <si>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</si>
  <si>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</si>
  <si>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</si>
  <si>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</si>
  <si>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</si>
  <si>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</si>
  <si>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</si>
  <si>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</si>
  <si>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</si>
  <si>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</si>
  <si>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</si>
  <si>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</si>
  <si>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</si>
  <si>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</si>
  <si>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</si>
  <si>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</si>
  <si>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</si>
  <si>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</si>
  <si>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</si>
  <si>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</si>
  <si>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</si>
  <si>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</si>
  <si>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</si>
  <si>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</si>
  <si>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</si>
  <si>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</si>
  <si>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</si>
  <si>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</si>
  <si>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</si>
  <si>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</si>
  <si>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</si>
  <si>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</si>
  <si>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</si>
  <si>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</si>
  <si>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</si>
  <si>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</si>
  <si>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</si>
  <si>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</si>
  <si>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</si>
  <si>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</si>
  <si>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</si>
  <si>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</si>
  <si>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</si>
  <si>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</si>
  <si>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</si>
  <si>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</si>
  <si>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</si>
  <si>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</si>
  <si>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</si>
  <si>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</si>
  <si>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</si>
  <si>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</si>
  <si>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</si>
  <si>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</si>
  <si>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</si>
  <si>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</si>
  <si>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</si>
  <si>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</si>
  <si>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</si>
  <si>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</si>
  <si>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</si>
  <si>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</si>
  <si>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</si>
  <si>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</si>
  <si>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</si>
  <si>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</si>
  <si>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</si>
  <si>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</si>
  <si>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</si>
  <si>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</si>
  <si>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</si>
  <si>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</si>
  <si>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</si>
  <si>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</si>
  <si>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</si>
  <si>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</si>
  <si>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</si>
  <si>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</si>
  <si>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</si>
  <si>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</si>
  <si>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</si>
  <si>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</si>
  <si>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</si>
  <si>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</si>
  <si>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</si>
  <si>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</si>
  <si>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</si>
  <si>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</si>
  <si>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</si>
  <si>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</si>
  <si>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</si>
  <si>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</si>
  <si>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</si>
  <si>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</si>
  <si>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</si>
  <si>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</si>
  <si>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</si>
  <si>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</si>
  <si>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</si>
  <si>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</si>
  <si>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</si>
  <si>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</si>
  <si>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</si>
  <si>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</si>
  <si>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</si>
  <si>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</si>
  <si>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</si>
  <si>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</si>
  <si>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</si>
  <si>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</si>
  <si>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</si>
  <si>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</si>
  <si>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</si>
  <si>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</si>
  <si>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</si>
  <si>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</si>
  <si>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</si>
  <si>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</si>
  <si>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</si>
  <si>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</si>
  <si>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</si>
  <si>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</si>
  <si>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</si>
  <si>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</si>
  <si>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</si>
  <si>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</si>
  <si>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</si>
  <si>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</si>
  <si>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</si>
  <si>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</si>
  <si>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</si>
  <si>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</si>
  <si>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</si>
  <si>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</si>
  <si>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</si>
  <si>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</si>
  <si>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</si>
  <si>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</si>
  <si>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</si>
  <si>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</si>
  <si>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</si>
  <si>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</si>
  <si>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</si>
  <si>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</si>
  <si>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</si>
  <si>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</si>
  <si>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</si>
  <si>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</si>
  <si>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</si>
  <si>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</si>
  <si>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</si>
  <si>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</si>
  <si>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</si>
  <si>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</si>
  <si>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</si>
  <si>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</si>
  <si>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</si>
  <si>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</si>
  <si>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</si>
  <si>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</si>
  <si>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</si>
  <si>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</si>
  <si>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</si>
  <si>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</si>
  <si>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</si>
  <si>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</si>
  <si>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</si>
  <si>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</si>
  <si>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</si>
  <si>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</si>
  <si>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</si>
  <si>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</si>
  <si>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</si>
  <si>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</si>
  <si>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</si>
  <si>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</si>
  <si>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</si>
  <si>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</si>
  <si>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</si>
  <si>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</si>
  <si>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</si>
  <si>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</si>
  <si>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</si>
  <si>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</si>
  <si>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</si>
  <si>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</si>
  <si>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</si>
  <si>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</si>
  <si>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</si>
  <si>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</si>
  <si>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</si>
  <si>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</si>
  <si>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</si>
  <si>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</si>
  <si>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</si>
  <si>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</si>
  <si>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</si>
  <si>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</si>
  <si>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</si>
  <si>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</si>
  <si>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</si>
  <si>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</si>
  <si>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</si>
  <si>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</si>
  <si>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</si>
  <si>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</si>
  <si>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</si>
  <si>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</si>
  <si>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</si>
  <si>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</si>
  <si>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</si>
  <si>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</si>
  <si>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</si>
  <si>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</si>
  <si>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</si>
  <si>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</si>
  <si>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</si>
  <si>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</si>
  <si>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</si>
  <si>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</si>
  <si>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</si>
  <si>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</si>
  <si>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</si>
  <si>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</si>
  <si>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</si>
  <si>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</si>
  <si>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</si>
  <si>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</si>
  <si>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</si>
  <si>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</si>
  <si>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</si>
  <si>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</si>
  <si>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</si>
  <si>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</si>
  <si>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</si>
  <si>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</si>
  <si>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</si>
  <si>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</si>
  <si>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</si>
  <si>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</si>
  <si>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</si>
  <si>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</si>
  <si>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</si>
  <si>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</si>
  <si>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</si>
  <si>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</si>
  <si>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</si>
  <si>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</si>
  <si>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</si>
  <si>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</si>
  <si>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</si>
  <si>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</si>
  <si>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</si>
  <si>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</si>
  <si>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</si>
  <si>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</si>
  <si>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</si>
  <si>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</si>
  <si>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</si>
  <si>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</si>
  <si>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</si>
  <si>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</si>
  <si>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</si>
  <si>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</si>
  <si>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</si>
  <si>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</si>
  <si>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</si>
  <si>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</si>
  <si>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</si>
  <si>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</si>
  <si>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</si>
  <si>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</si>
  <si>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</si>
  <si>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</si>
  <si>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</si>
  <si>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</si>
  <si>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</si>
  <si>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</si>
  <si>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</si>
  <si>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</si>
  <si>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</si>
  <si>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</si>
  <si>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</si>
  <si>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</si>
  <si>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</si>
  <si>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</si>
  <si>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</si>
  <si>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</si>
  <si>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</si>
  <si>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</si>
  <si>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</si>
  <si>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</si>
  <si>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</si>
  <si>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</si>
  <si>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</si>
  <si>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</si>
  <si>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</si>
  <si>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</si>
  <si>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</si>
  <si>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</si>
  <si>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</si>
  <si>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</si>
  <si>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</si>
  <si>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</si>
  <si>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</si>
  <si>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</si>
  <si>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</si>
  <si>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</si>
  <si>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</si>
  <si>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</si>
  <si>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</si>
  <si>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</si>
  <si>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</si>
  <si>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</si>
  <si>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</si>
  <si>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</si>
  <si>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</si>
  <si>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</si>
  <si>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</si>
  <si>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</si>
  <si>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</si>
  <si>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</si>
  <si>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</si>
  <si>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</si>
  <si>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</si>
  <si>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</si>
  <si>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</si>
  <si>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</si>
  <si>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</si>
  <si>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</si>
  <si>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</si>
  <si>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</si>
  <si>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</si>
  <si>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</si>
  <si>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</si>
  <si>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</si>
  <si>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</si>
  <si>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</si>
  <si>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</si>
  <si>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</si>
  <si>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</si>
  <si>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</si>
  <si>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</si>
  <si>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</si>
  <si>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</si>
  <si>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</si>
  <si>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</si>
  <si>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</si>
  <si>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</si>
  <si>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</si>
  <si>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</si>
  <si>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</si>
  <si>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</si>
  <si>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</si>
  <si>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</si>
  <si>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</si>
  <si>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</si>
  <si>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</si>
  <si>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</si>
  <si>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</si>
  <si>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</si>
  <si>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</si>
  <si>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</si>
  <si>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</si>
  <si>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</si>
  <si>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</si>
  <si>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</si>
  <si>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</si>
  <si>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</si>
  <si>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</si>
  <si>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</si>
  <si>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</si>
  <si>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</si>
  <si>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</si>
  <si>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</si>
  <si>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</si>
  <si>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</si>
  <si>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</si>
  <si>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</si>
  <si>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</si>
  <si>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</si>
  <si>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</si>
  <si>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</si>
  <si>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</si>
  <si>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</si>
  <si>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</si>
  <si>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</si>
  <si>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</si>
  <si>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</si>
  <si>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</si>
  <si>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</si>
  <si>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</si>
  <si>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</si>
  <si>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</si>
  <si>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</si>
  <si>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</si>
  <si>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</si>
  <si>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</si>
  <si>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</si>
  <si>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</si>
  <si>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</si>
  <si>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</si>
  <si>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</si>
  <si>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</si>
  <si>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</si>
  <si>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</si>
  <si>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</si>
  <si>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</si>
  <si>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</si>
  <si>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</si>
  <si>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</si>
  <si>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</si>
  <si>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</si>
  <si>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</si>
  <si>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</si>
  <si>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</si>
  <si>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</si>
  <si>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</si>
  <si>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</si>
  <si>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</si>
  <si>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</si>
  <si>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</si>
  <si>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</si>
  <si>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</si>
  <si>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</si>
  <si>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</si>
  <si>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</si>
  <si>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</si>
  <si>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</si>
  <si>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</si>
  <si>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</si>
  <si>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</si>
  <si>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</si>
  <si>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</si>
  <si>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</si>
  <si>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</si>
  <si>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</si>
  <si>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</si>
  <si>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</si>
  <si>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</si>
  <si>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</si>
  <si>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</si>
  <si>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</si>
  <si>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</si>
  <si>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</si>
  <si>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</si>
  <si>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</si>
  <si>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</si>
  <si>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</si>
  <si>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</si>
  <si>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</si>
  <si>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</si>
  <si>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</si>
  <si>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</si>
  <si>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</si>
  <si>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</si>
  <si>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</si>
  <si>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</si>
  <si>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</si>
  <si>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</si>
  <si>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</si>
  <si>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</si>
  <si>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</si>
  <si>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</si>
  <si>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</si>
  <si>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</si>
  <si>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</si>
  <si>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</si>
  <si>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</si>
  <si>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</si>
  <si>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</si>
  <si>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</si>
  <si>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</si>
  <si>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</si>
  <si>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</si>
  <si>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</si>
  <si>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</si>
  <si>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</si>
  <si>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</si>
  <si>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</si>
  <si>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</si>
  <si>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</si>
  <si>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</si>
  <si>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</si>
  <si>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</si>
  <si>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</si>
  <si>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</si>
  <si>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</si>
  <si>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</si>
  <si>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</si>
  <si>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</si>
  <si>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</si>
  <si>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</si>
  <si>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</si>
  <si>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</si>
  <si>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</si>
  <si>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</si>
  <si>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</si>
  <si>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</si>
  <si>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</si>
  <si>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</si>
  <si>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</si>
  <si>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</si>
  <si>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</si>
  <si>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</si>
  <si>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</si>
  <si>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</si>
  <si>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</si>
  <si>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</si>
  <si>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</si>
  <si>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</si>
  <si>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</si>
  <si>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</si>
  <si>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</si>
  <si>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</si>
  <si>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</si>
  <si>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</si>
  <si>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</si>
  <si>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</si>
  <si>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</si>
  <si>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</si>
  <si>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</si>
  <si>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</si>
  <si>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</si>
  <si>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</si>
  <si>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</si>
  <si>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</si>
  <si>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</si>
  <si>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</si>
  <si>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</si>
  <si>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</si>
  <si>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</si>
  <si>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</si>
  <si>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</si>
  <si>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</si>
  <si>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</si>
  <si>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</si>
  <si>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</si>
  <si>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</si>
  <si>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</si>
  <si>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</si>
  <si>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</si>
  <si>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</si>
  <si>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</si>
  <si>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</si>
  <si>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</si>
  <si>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</si>
  <si>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</si>
  <si>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</si>
  <si>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</si>
  <si>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</si>
  <si>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</si>
  <si>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</si>
  <si>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</si>
  <si>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</si>
  <si>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</si>
  <si>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</si>
  <si>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</si>
  <si>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</si>
  <si>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</si>
  <si>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</si>
  <si>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</si>
  <si>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</si>
  <si>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</si>
  <si>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</si>
  <si>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</si>
  <si>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</si>
  <si>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</si>
  <si>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</si>
  <si>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</si>
  <si>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</si>
  <si>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</si>
  <si>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</si>
  <si>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</si>
  <si>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</si>
  <si>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</si>
  <si>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</si>
  <si>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</si>
  <si>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</si>
  <si>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</si>
  <si>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</si>
  <si>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</si>
  <si>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</si>
  <si>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</si>
  <si>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</si>
  <si>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</si>
  <si>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</si>
  <si>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</si>
  <si>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</si>
  <si>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</si>
  <si>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</si>
  <si>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</si>
  <si>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</si>
  <si>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</si>
  <si>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</si>
  <si>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</si>
  <si>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</si>
  <si>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</si>
  <si>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</si>
  <si>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</si>
  <si>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</si>
  <si>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</si>
  <si>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</si>
  <si>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</si>
  <si>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</si>
  <si>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</si>
  <si>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</si>
  <si>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</si>
  <si>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</si>
  <si>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</si>
  <si>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</si>
  <si>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</si>
  <si>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</si>
  <si>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</si>
  <si>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</si>
  <si>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</si>
  <si>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</si>
  <si>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</si>
  <si>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</si>
  <si>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</si>
  <si>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</si>
  <si>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</si>
  <si>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</si>
  <si>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</si>
  <si>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</si>
  <si>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</si>
  <si>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</si>
  <si>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</si>
  <si>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</si>
  <si>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</si>
  <si>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</si>
  <si>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</si>
  <si>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</si>
  <si>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</si>
  <si>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</si>
  <si>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</si>
  <si>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</si>
  <si>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</si>
  <si>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</si>
  <si>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</si>
  <si>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</si>
  <si>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</si>
  <si>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</si>
  <si>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</si>
  <si>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</si>
  <si>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</si>
  <si>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</si>
  <si>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</si>
  <si>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</si>
  <si>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</si>
  <si>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</si>
  <si>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</si>
  <si>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</si>
  <si>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</si>
  <si>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</si>
  <si>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</si>
  <si>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</si>
  <si>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</si>
  <si>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</si>
  <si>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</si>
  <si>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</si>
  <si>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</si>
  <si>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</si>
  <si>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</si>
  <si>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</si>
  <si>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</si>
  <si>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</si>
  <si>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</si>
  <si>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</si>
  <si>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</si>
  <si>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</si>
  <si>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</si>
  <si>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</si>
  <si>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</si>
  <si>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</si>
  <si>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</si>
  <si>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</si>
  <si>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</si>
  <si>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</si>
  <si>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</si>
  <si>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</si>
  <si>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</si>
  <si>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</si>
  <si>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</si>
  <si>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</si>
  <si>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</si>
  <si>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</si>
  <si>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</si>
  <si>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</si>
  <si>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</si>
  <si>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</si>
  <si>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</si>
  <si>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</si>
  <si>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</si>
  <si>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</si>
  <si>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</si>
  <si>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</si>
  <si>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</si>
  <si>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</si>
  <si>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</si>
  <si>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</si>
  <si>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</si>
  <si>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</si>
  <si>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</si>
  <si>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</si>
  <si>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</si>
  <si>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</si>
  <si>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</si>
  <si>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</si>
  <si>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</si>
  <si>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</si>
  <si>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</si>
  <si>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</si>
  <si>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</si>
  <si>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</si>
  <si>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</si>
  <si>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</si>
  <si>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</si>
  <si>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</si>
  <si>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</si>
  <si>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</si>
  <si>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</si>
  <si>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</si>
  <si>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</si>
  <si>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</si>
  <si>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</si>
  <si>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</si>
  <si>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</si>
  <si>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</si>
  <si>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</si>
  <si>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</si>
  <si>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</si>
  <si>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</si>
  <si>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</si>
  <si>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</si>
  <si>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</si>
  <si>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</si>
  <si>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</si>
  <si>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</si>
  <si>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</si>
  <si>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</si>
  <si>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</si>
  <si>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</si>
  <si>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</si>
  <si>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</si>
  <si>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</si>
  <si>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</si>
  <si>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</si>
  <si>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</si>
  <si>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</si>
  <si>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</si>
  <si>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</si>
  <si>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</si>
  <si>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</si>
  <si>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</si>
  <si>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</si>
  <si>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</si>
  <si>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</si>
  <si>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</si>
  <si>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</si>
  <si>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</si>
  <si>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</si>
  <si>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</si>
  <si>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</si>
  <si>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</si>
  <si>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</si>
  <si>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</si>
  <si>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</si>
  <si>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</si>
  <si>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</si>
  <si>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</si>
  <si>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</si>
  <si>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</si>
  <si>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</si>
  <si>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</si>
  <si>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</si>
  <si>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</si>
  <si>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</si>
  <si>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</si>
  <si>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</si>
  <si>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</si>
  <si>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</si>
  <si>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</si>
  <si>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</si>
  <si>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</si>
  <si>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</si>
  <si>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</si>
  <si>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</si>
  <si>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</si>
  <si>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</si>
  <si>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</si>
  <si>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</si>
  <si>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</si>
  <si>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</si>
  <si>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</si>
  <si>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</si>
  <si>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</si>
  <si>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</si>
  <si>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</si>
  <si>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</si>
  <si>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</si>
  <si>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</si>
  <si>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</si>
  <si>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</si>
  <si>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</si>
  <si>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</si>
  <si>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</si>
  <si>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</si>
  <si>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</si>
  <si>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</si>
  <si>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</si>
  <si>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</si>
  <si>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</si>
  <si>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</si>
  <si>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</si>
  <si>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</si>
  <si>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</si>
  <si>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</si>
  <si>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</si>
  <si>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</si>
  <si>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</si>
  <si>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</si>
  <si>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</si>
  <si>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</si>
  <si>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</si>
  <si>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</si>
  <si>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</si>
  <si>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</si>
  <si>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</si>
  <si>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</si>
  <si>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</si>
  <si>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</si>
  <si>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</si>
  <si>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</si>
  <si>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</si>
  <si>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</si>
  <si>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</si>
  <si>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</si>
  <si>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</si>
  <si>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</si>
  <si>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</si>
  <si>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</si>
  <si>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</si>
  <si>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</si>
  <si>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</si>
  <si>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</si>
  <si>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</si>
  <si>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</si>
  <si>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</si>
  <si>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</si>
  <si>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</si>
  <si>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</si>
  <si>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</si>
  <si>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</si>
  <si>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</si>
  <si>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</si>
  <si>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</si>
  <si>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</si>
  <si>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</si>
  <si>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</si>
  <si>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</si>
  <si>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</si>
  <si>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</si>
  <si>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</si>
  <si>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</si>
  <si>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</si>
  <si>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</si>
  <si>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</si>
  <si>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</si>
  <si>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</si>
  <si>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</si>
  <si>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</si>
  <si>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</si>
  <si>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</si>
  <si>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</si>
  <si>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</si>
  <si>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</si>
  <si>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</si>
  <si>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</si>
  <si>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</si>
  <si>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</si>
  <si>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</si>
  <si>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</si>
  <si>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</si>
  <si>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</si>
  <si>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</si>
  <si>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</si>
  <si>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</si>
  <si>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</si>
  <si>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</si>
  <si>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</si>
  <si>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</si>
  <si>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</si>
  <si>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</si>
  <si>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</si>
  <si>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</si>
  <si>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</si>
  <si>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</si>
  <si>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</si>
  <si>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</si>
  <si>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</si>
  <si>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</si>
  <si>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</si>
  <si>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</si>
  <si>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</si>
  <si>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</si>
  <si>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</si>
  <si>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</si>
  <si>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</si>
  <si>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</si>
  <si>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</si>
  <si>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</si>
  <si>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</si>
  <si>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</si>
  <si>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</si>
  <si>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</si>
  <si>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</si>
  <si>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</si>
  <si>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</si>
  <si>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</si>
  <si>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</si>
  <si>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</si>
  <si>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</si>
  <si>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</si>
  <si>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</si>
  <si>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</si>
  <si>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</si>
  <si>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</si>
  <si>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</si>
  <si>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</si>
  <si>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</si>
  <si>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</si>
  <si>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</si>
  <si>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</si>
  <si>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</si>
  <si>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</si>
  <si>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</si>
  <si>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</si>
  <si>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</si>
  <si>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</si>
  <si>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</si>
  <si>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</si>
  <si>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</si>
  <si>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</si>
  <si>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</si>
  <si>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</si>
  <si>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</si>
  <si>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</si>
  <si>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</si>
  <si>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</si>
  <si>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</si>
  <si>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</si>
  <si>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</si>
  <si>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</si>
  <si>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</si>
  <si>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</si>
  <si>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</si>
  <si>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</si>
  <si>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</si>
  <si>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</si>
  <si>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</si>
  <si>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</si>
  <si>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</si>
  <si>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</si>
  <si>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</si>
  <si>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</si>
  <si>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</si>
  <si>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</si>
  <si>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</si>
  <si>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</si>
  <si>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</si>
  <si>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</si>
  <si>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</si>
  <si>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</si>
  <si>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</si>
  <si>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</si>
  <si>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</si>
  <si>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</si>
  <si>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</si>
  <si>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</si>
  <si>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</si>
  <si>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</si>
  <si>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</si>
  <si>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</si>
  <si>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</si>
  <si>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</si>
  <si>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</si>
  <si>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</si>
  <si>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</si>
  <si>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</si>
  <si>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</si>
  <si>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</si>
  <si>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</si>
  <si>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</si>
  <si>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</si>
  <si>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</si>
  <si>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</si>
  <si>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</si>
  <si>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</si>
  <si>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</si>
  <si>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</si>
  <si>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</si>
  <si>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</si>
  <si>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</si>
  <si>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</si>
  <si>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</si>
  <si>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</si>
  <si>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</si>
  <si>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</si>
  <si>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</si>
  <si>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</si>
  <si>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</si>
  <si>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</si>
  <si>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</si>
  <si>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</si>
  <si>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</si>
  <si>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</si>
  <si>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</si>
  <si>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</si>
  <si>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</si>
  <si>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</si>
  <si>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</si>
  <si>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</si>
  <si>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</si>
  <si>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</si>
  <si>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</si>
  <si>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</si>
  <si>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</si>
  <si>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</si>
  <si>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</si>
  <si>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</si>
  <si>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</si>
  <si>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</si>
  <si>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</si>
  <si>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</si>
  <si>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</si>
  <si>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</si>
  <si>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</si>
  <si>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</si>
  <si>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</si>
  <si>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</si>
  <si>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</si>
  <si>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</si>
  <si>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</si>
  <si>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</si>
  <si>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</si>
  <si>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</si>
  <si>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</si>
  <si>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</si>
  <si>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</si>
  <si>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</si>
  <si>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</si>
  <si>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</si>
  <si>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</si>
  <si>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</si>
  <si>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</si>
  <si>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</si>
  <si>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</si>
  <si>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</si>
  <si>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</si>
  <si>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</si>
  <si>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</si>
  <si>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</si>
  <si>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</si>
  <si>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</si>
  <si>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</si>
  <si>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</si>
  <si>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</si>
  <si>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</si>
  <si>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</si>
  <si>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</si>
  <si>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</si>
  <si>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</si>
  <si>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</si>
  <si>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</si>
  <si>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</si>
  <si>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</si>
  <si>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</si>
  <si>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</si>
  <si>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</si>
  <si>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</si>
  <si>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</si>
  <si>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</si>
  <si>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</si>
  <si>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</si>
  <si>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</si>
  <si>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</si>
  <si>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</si>
  <si>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</si>
  <si>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</si>
  <si>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</si>
  <si>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</si>
  <si>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</si>
  <si>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</si>
  <si>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</si>
  <si>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</si>
  <si>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</si>
  <si>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</si>
  <si>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</si>
  <si>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</si>
  <si>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</si>
  <si>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</si>
  <si>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</si>
  <si>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</si>
  <si>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</si>
  <si>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</si>
  <si>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</si>
  <si>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</si>
  <si>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</si>
  <si>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</si>
  <si>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</si>
  <si>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</si>
  <si>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</si>
  <si>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</si>
  <si>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</si>
  <si>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</si>
  <si>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</si>
  <si>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</si>
  <si>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</si>
  <si>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</si>
  <si>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</si>
  <si>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</si>
  <si>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</si>
  <si>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</si>
  <si>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</si>
  <si>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</si>
  <si>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</si>
  <si>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</si>
  <si>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</si>
  <si>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</si>
  <si>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</si>
  <si>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</si>
  <si>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</si>
  <si>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</si>
  <si>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</si>
  <si>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</si>
  <si>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</si>
  <si>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</si>
  <si>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</si>
  <si>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</si>
  <si>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</si>
  <si>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</si>
  <si>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</si>
  <si>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</si>
  <si>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</si>
  <si>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</si>
  <si>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</si>
  <si>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</si>
  <si>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</si>
  <si>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</si>
  <si>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</si>
  <si>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</si>
  <si>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</si>
  <si>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</si>
  <si>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</si>
  <si>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</si>
  <si>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</si>
  <si>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</si>
  <si>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</si>
  <si>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</si>
  <si>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</si>
  <si>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</si>
  <si>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</si>
  <si>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</si>
  <si>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</si>
  <si>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</si>
  <si>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</si>
  <si>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</si>
  <si>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</si>
  <si>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</si>
  <si>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</si>
  <si>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</si>
  <si>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</si>
  <si>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</si>
  <si>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</si>
  <si>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</si>
  <si>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</si>
  <si>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</si>
  <si>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</si>
  <si>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</si>
  <si>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</si>
  <si>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</si>
  <si>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</si>
  <si>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</si>
  <si>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</si>
  <si>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</si>
  <si>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</si>
  <si>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</si>
  <si>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</si>
  <si>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</si>
  <si>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</si>
  <si>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</si>
  <si>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</si>
  <si>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</si>
  <si>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</si>
  <si>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</si>
  <si>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</si>
  <si>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</si>
  <si>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</si>
  <si>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</si>
  <si>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</si>
  <si>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</si>
  <si>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</si>
  <si>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</si>
  <si>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</si>
  <si>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</si>
  <si>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</si>
  <si>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</si>
  <si>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</si>
  <si>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</si>
  <si>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</si>
  <si>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</si>
  <si>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</si>
  <si>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</si>
  <si>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</si>
  <si>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</si>
  <si>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</si>
  <si>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</si>
  <si>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</si>
  <si>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</si>
  <si>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</si>
  <si>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</si>
  <si>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</si>
  <si>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</si>
  <si>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</si>
  <si>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</si>
  <si>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</si>
  <si>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</si>
  <si>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</si>
  <si>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</si>
  <si>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</si>
  <si>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</si>
  <si>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</si>
  <si>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</si>
  <si>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</si>
  <si>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</si>
  <si>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</si>
  <si>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</si>
  <si>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</si>
  <si>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</si>
  <si>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</si>
  <si>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</si>
  <si>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</si>
  <si>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</si>
  <si>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</si>
  <si>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</si>
  <si>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</si>
  <si>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</si>
  <si>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</si>
  <si>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</si>
  <si>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</si>
  <si>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</si>
  <si>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</si>
  <si>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</si>
  <si>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</si>
  <si>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</si>
  <si>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</si>
  <si>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</si>
  <si>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</si>
  <si>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</si>
  <si>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</si>
  <si>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</si>
  <si>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</si>
  <si>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</si>
  <si>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</si>
  <si>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</si>
  <si>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</si>
  <si>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</si>
  <si>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</si>
  <si>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</si>
  <si>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</si>
  <si>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</si>
  <si>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</si>
  <si>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</si>
  <si>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</si>
  <si>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</si>
  <si>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</si>
  <si>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</si>
  <si>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</si>
  <si>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</si>
  <si>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</si>
  <si>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</si>
  <si>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</si>
  <si>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</si>
  <si>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</si>
  <si>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</si>
  <si>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</si>
  <si>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</si>
  <si>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</si>
  <si>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</si>
  <si>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</si>
  <si>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</si>
  <si>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</si>
  <si>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</si>
  <si>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</si>
  <si>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</si>
  <si>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</si>
  <si>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</si>
  <si>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</si>
  <si>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</si>
  <si>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</si>
  <si>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</si>
  <si>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</si>
  <si>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</si>
  <si>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</si>
  <si>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</si>
  <si>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</si>
  <si>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</si>
  <si>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</si>
  <si>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</si>
  <si>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</si>
  <si>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</si>
  <si>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</si>
  <si>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</si>
  <si>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</si>
  <si>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</si>
  <si>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</si>
  <si>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</si>
  <si>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</si>
  <si>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</si>
  <si>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</si>
  <si>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</si>
  <si>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</si>
  <si>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</si>
  <si>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</si>
  <si>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</si>
  <si>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</si>
  <si>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</si>
  <si>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</si>
  <si>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</si>
  <si>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</si>
  <si>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</si>
  <si>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</si>
  <si>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</si>
  <si>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</si>
  <si>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</si>
  <si>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</si>
  <si>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</si>
  <si>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</si>
  <si>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</si>
  <si>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</si>
  <si>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</si>
  <si>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</si>
  <si>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</si>
  <si>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</si>
  <si>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</si>
  <si>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</si>
  <si>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</si>
  <si>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</si>
  <si>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</si>
  <si>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</si>
  <si>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</si>
  <si>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</si>
  <si>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</si>
  <si>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</si>
  <si>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</si>
  <si>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</si>
  <si>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</si>
  <si>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</si>
  <si>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</si>
  <si>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</si>
  <si>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</si>
  <si>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</si>
  <si>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</si>
  <si>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</si>
  <si>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</si>
  <si>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</si>
  <si>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</si>
  <si>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</si>
  <si>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</si>
  <si>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</si>
  <si>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</si>
  <si>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</si>
  <si>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</si>
  <si>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</si>
  <si>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</si>
  <si>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</si>
  <si>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</si>
  <si>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</si>
  <si>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</si>
  <si>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</si>
  <si>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</si>
  <si>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</si>
  <si>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</si>
  <si>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</si>
  <si>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</si>
  <si>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</si>
  <si>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</si>
  <si>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</si>
  <si>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</si>
  <si>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</si>
  <si>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</si>
  <si>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</si>
  <si>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</si>
  <si>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</si>
  <si>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</si>
  <si>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</si>
  <si>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</si>
  <si>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</si>
  <si>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</si>
  <si>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</si>
  <si>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</si>
  <si>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</si>
  <si>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</si>
  <si>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</si>
  <si>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</si>
  <si>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</si>
  <si>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</si>
  <si>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</si>
  <si>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</si>
  <si>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</si>
  <si>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</si>
  <si>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</si>
  <si>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</si>
  <si>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</si>
  <si>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</si>
  <si>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</si>
  <si>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</si>
  <si>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</si>
  <si>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</si>
  <si>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</si>
  <si>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</si>
  <si>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</si>
  <si>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</si>
  <si>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</si>
  <si>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</si>
  <si>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</si>
  <si>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</si>
  <si>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</si>
  <si>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</si>
  <si>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</si>
  <si>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</si>
  <si>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</si>
  <si>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</si>
  <si>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</si>
  <si>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</si>
  <si>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</si>
  <si>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</si>
  <si>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</si>
  <si>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</si>
  <si>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</si>
  <si>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</si>
  <si>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</si>
  <si>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</si>
  <si>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</si>
  <si>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</si>
  <si>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</si>
  <si>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</si>
  <si>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</si>
  <si>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</si>
  <si>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</si>
  <si>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</si>
  <si>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</si>
  <si>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</si>
  <si>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</si>
  <si>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</si>
  <si>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</si>
  <si>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</si>
  <si>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</si>
  <si>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</si>
  <si>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</si>
  <si>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</si>
  <si>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</si>
  <si>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</si>
  <si>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</si>
  <si>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</si>
  <si>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</si>
  <si>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</si>
  <si>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</si>
  <si>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</si>
  <si>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</si>
  <si>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</si>
  <si>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</si>
  <si>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</si>
  <si>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</si>
  <si>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</si>
  <si>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</si>
  <si>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</si>
  <si>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</si>
  <si>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</si>
  <si>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</si>
  <si>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</si>
  <si>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</si>
  <si>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</si>
  <si>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</si>
  <si>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</si>
  <si>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</si>
  <si>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</si>
  <si>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</si>
  <si>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</si>
  <si>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</si>
  <si>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</si>
  <si>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</si>
  <si>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</si>
  <si>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</si>
  <si>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</si>
  <si>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</si>
  <si>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</si>
  <si>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</si>
  <si>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</si>
  <si>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</si>
  <si>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</si>
  <si>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</si>
  <si>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</si>
  <si>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</si>
  <si>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</si>
  <si>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</si>
  <si>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</si>
  <si>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</si>
  <si>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</si>
  <si>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</si>
  <si>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</si>
  <si>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</si>
  <si>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</si>
  <si>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</si>
  <si>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</si>
  <si>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</si>
  <si>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</si>
  <si>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</si>
  <si>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</si>
  <si>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</si>
  <si>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</si>
  <si>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</si>
  <si>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</si>
  <si>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</si>
  <si>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</si>
  <si>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</si>
  <si>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</si>
  <si>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</si>
  <si>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</si>
  <si>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</si>
  <si>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</si>
  <si>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</si>
  <si>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</si>
  <si>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</si>
  <si>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</si>
  <si>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</si>
  <si>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</si>
  <si>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</si>
  <si>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</si>
  <si>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</si>
  <si>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</si>
  <si>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</si>
  <si>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</si>
  <si>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</si>
  <si>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</si>
  <si>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</si>
  <si>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</si>
  <si>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</si>
  <si>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</si>
  <si>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</si>
  <si>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</si>
  <si>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</si>
  <si>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</si>
  <si>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</si>
  <si>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</si>
  <si>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</si>
  <si>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</si>
  <si>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</si>
  <si>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</si>
  <si>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</si>
  <si>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</si>
  <si>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</si>
  <si>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</si>
  <si>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</si>
  <si>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</si>
  <si>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</si>
  <si>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</si>
  <si>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</si>
  <si>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</si>
  <si>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</si>
  <si>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</si>
  <si>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</si>
  <si>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</si>
  <si>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</si>
  <si>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</si>
  <si>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</si>
  <si>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</si>
  <si>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</si>
  <si>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</si>
  <si>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</si>
  <si>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</si>
  <si>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</si>
  <si>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</si>
  <si>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</si>
  <si>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</si>
  <si>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</si>
  <si>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</si>
  <si>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</si>
  <si>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</si>
  <si>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</si>
  <si>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</si>
  <si>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</si>
  <si>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</si>
  <si>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</si>
  <si>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</si>
  <si>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</si>
  <si>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</si>
  <si>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</si>
  <si>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</si>
  <si>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</si>
  <si>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</si>
  <si>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</si>
  <si>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</si>
  <si>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</si>
  <si>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</si>
  <si>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</si>
  <si>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</si>
  <si>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</si>
  <si>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</si>
  <si>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</si>
  <si>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</si>
  <si>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</si>
  <si>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</si>
  <si>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</si>
  <si>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</si>
  <si>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</si>
  <si>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</si>
  <si>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</si>
  <si>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</si>
  <si>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</si>
  <si>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</si>
  <si>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</si>
  <si>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</si>
  <si>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</si>
  <si>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</si>
  <si>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</si>
  <si>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</si>
  <si>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</si>
  <si>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</si>
  <si>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</si>
  <si>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</si>
  <si>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</si>
  <si>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</si>
  <si>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</si>
  <si>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</si>
  <si>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</si>
  <si>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</si>
  <si>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</si>
  <si>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</si>
  <si>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</si>
  <si>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</si>
  <si>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</si>
  <si>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</si>
  <si>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</si>
  <si>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</si>
  <si>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</si>
  <si>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</si>
  <si>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</si>
  <si>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</si>
  <si>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</si>
  <si>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</si>
  <si>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</si>
  <si>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</si>
  <si>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</si>
  <si>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</si>
  <si>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</si>
  <si>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</si>
  <si>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</si>
  <si>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</si>
  <si>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</si>
  <si>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</si>
  <si>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</si>
  <si>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</si>
  <si>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</si>
  <si>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</si>
  <si>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</si>
  <si>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</si>
  <si>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</si>
  <si>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</si>
  <si>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</si>
  <si>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</si>
  <si>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</si>
  <si>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</si>
  <si>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</si>
  <si>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</si>
  <si>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</si>
  <si>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</si>
  <si>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</si>
  <si>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</si>
  <si>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</si>
  <si>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</si>
  <si>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</si>
  <si>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</si>
  <si>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</si>
  <si>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</si>
  <si>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</si>
  <si>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</si>
  <si>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</si>
  <si>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</si>
  <si>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</si>
  <si>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</si>
  <si>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</si>
  <si>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</si>
  <si>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</si>
  <si>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</si>
  <si>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</si>
  <si>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</si>
  <si>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</si>
  <si>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</si>
  <si>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</si>
  <si>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</si>
  <si>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</si>
  <si>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</si>
  <si>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</si>
  <si>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</si>
  <si>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</si>
  <si>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</si>
  <si>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</si>
  <si>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</si>
  <si>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</si>
  <si>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</si>
  <si>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</si>
  <si>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</si>
  <si>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</si>
  <si>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</si>
  <si>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</si>
  <si>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</si>
  <si>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</si>
  <si>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</si>
  <si>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</si>
  <si>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</si>
  <si>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</si>
  <si>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</si>
  <si>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</si>
  <si>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</si>
  <si>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</si>
  <si>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</si>
  <si>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</si>
  <si>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</si>
  <si>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</si>
  <si>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</si>
  <si>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</si>
  <si>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</si>
  <si>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</si>
  <si>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</si>
  <si>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</si>
  <si>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</si>
  <si>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</si>
  <si>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</si>
  <si>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</si>
  <si>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</si>
  <si>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</si>
  <si>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</si>
  <si>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</si>
  <si>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</si>
  <si>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</si>
  <si>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</si>
  <si>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</si>
  <si>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</si>
  <si>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</si>
  <si>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</si>
  <si>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</si>
  <si>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</si>
  <si>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</si>
  <si>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</si>
  <si>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</si>
  <si>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</si>
  <si>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</si>
  <si>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</si>
  <si>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</si>
  <si>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</si>
  <si>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</si>
  <si>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</si>
  <si>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</si>
  <si>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</si>
  <si>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</si>
  <si>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</si>
  <si>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</si>
  <si>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</si>
  <si>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</si>
  <si>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</si>
  <si>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</si>
  <si>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</si>
  <si>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</si>
  <si>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</si>
  <si>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</si>
  <si>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</si>
  <si>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</si>
  <si>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</si>
  <si>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</si>
  <si>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</si>
  <si>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</si>
  <si>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</si>
  <si>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</si>
  <si>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</si>
  <si>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</si>
  <si>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</si>
  <si>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</si>
  <si>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</si>
  <si>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</si>
  <si>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</si>
  <si>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</si>
  <si>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</si>
  <si>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</si>
  <si>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</si>
  <si>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</si>
  <si>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</si>
  <si>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</si>
  <si>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</si>
  <si>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</si>
  <si>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</si>
  <si>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</si>
  <si>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</si>
  <si>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</si>
  <si>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</si>
  <si>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</si>
  <si>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</si>
  <si>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</si>
  <si>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</si>
  <si>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</si>
  <si>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</si>
  <si>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</si>
  <si>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</si>
  <si>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</si>
  <si>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</si>
  <si>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</si>
  <si>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</si>
  <si>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</si>
  <si>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</si>
  <si>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</si>
  <si>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</si>
  <si>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</si>
  <si>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</si>
  <si>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</si>
  <si>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</si>
  <si>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</si>
  <si>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</si>
  <si>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</si>
  <si>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</si>
  <si>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</si>
  <si>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</si>
  <si>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</si>
  <si>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</si>
  <si>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</si>
  <si>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</si>
  <si>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</si>
  <si>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</si>
  <si>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</si>
  <si>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</si>
  <si>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</si>
  <si>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</si>
  <si>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</si>
  <si>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</si>
  <si>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</si>
  <si>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</si>
  <si>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</si>
  <si>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</si>
  <si>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</si>
  <si>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</si>
  <si>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</si>
  <si>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</si>
  <si>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</si>
  <si>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</si>
  <si>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</si>
  <si>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</si>
  <si>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</si>
  <si>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</si>
  <si>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</si>
  <si>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</si>
  <si>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</si>
  <si>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</si>
  <si>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</si>
  <si>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</si>
  <si>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</si>
  <si>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</si>
  <si>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</si>
  <si>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</si>
  <si>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</si>
  <si>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</si>
  <si>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</si>
  <si>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</si>
  <si>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</si>
  <si>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</si>
  <si>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</si>
  <si>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</si>
  <si>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</si>
  <si>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</si>
  <si>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</si>
  <si>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</si>
  <si>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</si>
  <si>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</si>
  <si>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</si>
  <si>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</si>
  <si>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</si>
  <si>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</si>
  <si>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</si>
  <si>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</si>
  <si>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</si>
  <si>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</si>
  <si>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</si>
  <si>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</si>
  <si>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</si>
  <si>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</si>
  <si>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</si>
  <si>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</si>
  <si>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</si>
  <si>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</si>
  <si>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</si>
  <si>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</si>
  <si>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</si>
  <si>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</si>
  <si>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</si>
  <si>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</si>
  <si>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</si>
  <si>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</si>
  <si>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</si>
  <si>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</si>
  <si>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</si>
  <si>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</si>
  <si>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</si>
  <si>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</si>
  <si>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</si>
  <si>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</si>
  <si>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</si>
  <si>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</si>
  <si>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</si>
  <si>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</si>
  <si>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</si>
  <si>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</si>
  <si>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</si>
  <si>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</si>
  <si>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</si>
  <si>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</si>
  <si>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</si>
  <si>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</si>
  <si>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</si>
  <si>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</si>
  <si>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</si>
  <si>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</si>
  <si>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</si>
  <si>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</si>
  <si>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</si>
  <si>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</si>
  <si>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</si>
  <si>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</si>
  <si>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</si>
  <si>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</si>
  <si>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</si>
  <si>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</si>
  <si>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</si>
  <si>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</si>
  <si>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</si>
  <si>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</si>
  <si>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</si>
  <si>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</si>
  <si>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</si>
  <si>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</si>
  <si>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</si>
  <si>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</si>
  <si>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</si>
  <si>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</si>
  <si>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</si>
  <si>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</si>
  <si>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</si>
  <si>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</si>
  <si>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</si>
  <si>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</si>
  <si>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</si>
  <si>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</si>
  <si>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</si>
  <si>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</si>
  <si>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</si>
  <si>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</si>
  <si>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</si>
  <si>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</si>
  <si>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</si>
  <si>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</si>
  <si>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</si>
  <si>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</si>
  <si>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</si>
  <si>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</si>
  <si>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</si>
  <si>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</si>
  <si>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</si>
  <si>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</si>
  <si>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</si>
  <si>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</si>
  <si>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</si>
  <si>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</si>
  <si>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</si>
  <si>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</si>
  <si>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</si>
  <si>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</si>
  <si>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</si>
  <si>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</si>
  <si>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</si>
  <si>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</si>
  <si>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</si>
  <si>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</si>
  <si>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</si>
  <si>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</si>
  <si>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</si>
  <si>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</si>
  <si>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</si>
  <si>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</si>
  <si>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</si>
  <si>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</si>
  <si>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</si>
  <si>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</si>
  <si>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</si>
  <si>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</si>
  <si>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</si>
  <si>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</si>
  <si>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</si>
  <si>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</si>
  <si>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</si>
  <si>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</si>
  <si>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</si>
  <si>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</si>
  <si>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</si>
  <si>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</si>
  <si>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</si>
  <si>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</si>
  <si>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</si>
  <si>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</si>
  <si>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</si>
  <si>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</si>
  <si>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</si>
  <si>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</si>
  <si>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</si>
  <si>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</si>
  <si>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</si>
  <si>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</si>
  <si>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</si>
  <si>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</si>
  <si>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</si>
  <si>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</si>
  <si>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</si>
  <si>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</si>
  <si>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</si>
  <si>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</si>
  <si>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</si>
  <si>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</si>
  <si>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</si>
  <si>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</si>
  <si>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</si>
  <si>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</si>
  <si>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</si>
  <si>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</si>
  <si>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</si>
  <si>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</si>
  <si>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</si>
  <si>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</si>
  <si>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</si>
  <si>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</si>
  <si>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</si>
  <si>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</si>
  <si>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</si>
  <si>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</si>
  <si>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</si>
  <si>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</si>
  <si>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</si>
  <si>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</si>
  <si>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</si>
  <si>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</si>
  <si>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</si>
  <si>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</si>
  <si>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</si>
  <si>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</si>
  <si>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</si>
  <si>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</si>
  <si>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</si>
  <si>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</si>
  <si>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</si>
  <si>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</si>
  <si>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</si>
  <si>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</si>
  <si>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</si>
  <si>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</si>
  <si>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</si>
  <si>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</si>
  <si>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</si>
  <si>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</si>
  <si>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</si>
  <si>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</si>
  <si>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</si>
  <si>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</si>
  <si>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</si>
  <si>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</si>
  <si>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</si>
  <si>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</si>
  <si>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</si>
  <si>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</si>
  <si>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</si>
  <si>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</si>
  <si>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</si>
  <si>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</si>
  <si>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</si>
  <si>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</si>
  <si>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</si>
  <si>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</si>
  <si>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</si>
  <si>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</si>
  <si>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</si>
  <si>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</si>
  <si>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</si>
  <si>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</si>
  <si>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</si>
  <si>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</si>
  <si>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</si>
  <si>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</si>
  <si>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</si>
  <si>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</si>
  <si>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</si>
  <si>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</si>
  <si>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</si>
  <si>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</si>
  <si>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</si>
  <si>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</si>
  <si>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</si>
  <si>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</si>
  <si>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</si>
  <si>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</si>
  <si>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</si>
  <si>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</si>
  <si>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</si>
  <si>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</si>
  <si>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</si>
  <si>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</si>
  <si>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</si>
  <si>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</si>
  <si>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</si>
  <si>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</si>
  <si>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</si>
  <si>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</si>
  <si>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</si>
  <si>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</si>
  <si>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</si>
  <si>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</si>
  <si>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</si>
  <si>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</si>
  <si>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</si>
  <si>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</si>
  <si>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</si>
  <si>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</si>
  <si>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</si>
  <si>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</si>
  <si>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</si>
  <si>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</si>
  <si>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</si>
  <si>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</si>
  <si>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</si>
  <si>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</si>
  <si>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</si>
  <si>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</si>
  <si>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</si>
  <si>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</si>
  <si>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</si>
  <si>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</si>
  <si>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</si>
  <si>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</si>
  <si>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</si>
  <si>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</si>
  <si>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</si>
  <si>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</si>
  <si>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</si>
  <si>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</si>
  <si>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</si>
  <si>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</si>
  <si>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</si>
  <si>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</si>
  <si>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</si>
  <si>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</si>
  <si>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</si>
  <si>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</si>
  <si>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</si>
  <si>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</si>
  <si>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</si>
  <si>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</si>
  <si>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</si>
  <si>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</si>
  <si>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</si>
  <si>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</si>
  <si>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</si>
  <si>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</si>
  <si>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</si>
  <si>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</si>
  <si>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</si>
  <si>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</si>
  <si>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</si>
  <si>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</si>
  <si>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</si>
  <si>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</si>
  <si>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</si>
  <si>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</si>
  <si>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</si>
  <si>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</si>
  <si>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</si>
  <si>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</si>
  <si>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</si>
  <si>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</si>
  <si>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</si>
  <si>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</si>
  <si>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</si>
  <si>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</si>
  <si>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</si>
  <si>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</si>
  <si>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</si>
  <si>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</si>
  <si>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</si>
  <si>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</si>
  <si>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</si>
  <si>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</si>
  <si>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</si>
  <si>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</si>
  <si>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</si>
  <si>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</si>
  <si>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</si>
  <si>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</si>
  <si>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</si>
  <si>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</si>
  <si>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</si>
  <si>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</si>
  <si>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</si>
  <si>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</si>
  <si>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</si>
  <si>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</si>
  <si>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</si>
  <si>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</si>
  <si>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</si>
  <si>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</si>
  <si>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</si>
  <si>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</si>
  <si>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</si>
  <si>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</si>
  <si>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</si>
  <si>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</si>
  <si>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</si>
  <si>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</si>
  <si>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</si>
  <si>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</si>
  <si>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</si>
  <si>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</si>
  <si>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</si>
  <si>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</si>
  <si>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</si>
  <si>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</si>
  <si>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</si>
  <si>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</si>
  <si>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</si>
  <si>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</si>
  <si>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</si>
  <si>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</si>
  <si>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</si>
  <si>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</si>
  <si>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</si>
  <si>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</si>
  <si>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</si>
  <si>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</si>
  <si>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</si>
  <si>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</si>
  <si>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</si>
  <si>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</si>
  <si>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</si>
  <si>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</si>
  <si>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</si>
  <si>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</si>
  <si>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</si>
  <si>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</si>
  <si>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</si>
  <si>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</si>
  <si>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</si>
  <si>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</si>
  <si>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</si>
  <si>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</si>
  <si>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</si>
  <si>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</si>
  <si>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</si>
  <si>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</si>
  <si>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</si>
  <si>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</si>
  <si>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</si>
  <si>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</si>
  <si>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</si>
  <si>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</si>
  <si>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</si>
  <si>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</si>
  <si>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</si>
  <si>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</si>
  <si>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</si>
  <si>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</si>
  <si>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</si>
  <si>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</si>
  <si>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</si>
  <si>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</si>
  <si>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</si>
  <si>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</si>
  <si>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</si>
  <si>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</si>
  <si>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</si>
  <si>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</si>
  <si>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</si>
  <si>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</si>
  <si>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</si>
  <si>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</si>
  <si>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</si>
  <si>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</si>
  <si>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</si>
  <si>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</si>
  <si>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</si>
  <si>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</si>
  <si>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</si>
  <si>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</si>
  <si>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</si>
  <si>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</si>
  <si>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</si>
  <si>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</si>
  <si>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</si>
  <si>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</si>
  <si>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</si>
  <si>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</si>
  <si>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</si>
  <si>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</si>
  <si>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</si>
  <si>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</si>
  <si>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</si>
  <si>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</si>
  <si>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</si>
  <si>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</si>
  <si>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</si>
  <si>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</si>
  <si>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</si>
  <si>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</si>
  <si>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</si>
  <si>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</si>
  <si>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</si>
  <si>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</si>
  <si>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</si>
  <si>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</si>
  <si>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</si>
  <si>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</si>
  <si>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</si>
  <si>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</si>
  <si>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</si>
  <si>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</si>
  <si>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</si>
  <si>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</si>
  <si>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</si>
  <si>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</si>
  <si>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</si>
  <si>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</si>
  <si>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</si>
  <si>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</si>
  <si>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</si>
  <si>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</si>
  <si>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</si>
  <si>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</si>
  <si>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</si>
  <si>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</si>
  <si>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</si>
  <si>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</si>
  <si>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</si>
  <si>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</si>
  <si>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</si>
  <si>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</si>
  <si>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</si>
  <si>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</si>
  <si>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</si>
  <si>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</si>
  <si>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</si>
  <si>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</si>
  <si>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</si>
  <si>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</si>
  <si>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</si>
  <si>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</si>
  <si>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</si>
  <si>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</si>
  <si>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</si>
  <si>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</si>
  <si>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</si>
  <si>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</si>
  <si>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</si>
  <si>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</si>
  <si>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</si>
  <si>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</si>
  <si>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</si>
  <si>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</si>
  <si>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</si>
  <si>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</si>
  <si>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</si>
  <si>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</si>
  <si>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</si>
  <si>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</si>
  <si>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</si>
  <si>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</si>
  <si>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</si>
  <si>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</si>
  <si>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</si>
  <si>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</si>
  <si>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</si>
  <si>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</si>
  <si>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</si>
  <si>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</si>
  <si>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</si>
  <si>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</si>
  <si>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</si>
  <si>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</si>
  <si>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</si>
  <si>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</si>
  <si>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</si>
  <si>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</si>
  <si>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</si>
  <si>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</si>
  <si>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</si>
  <si>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</si>
  <si>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</si>
  <si>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</si>
  <si>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</si>
  <si>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</si>
  <si>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</si>
  <si>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</si>
  <si>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</si>
  <si>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</si>
  <si>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</si>
  <si>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</si>
  <si>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</si>
  <si>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</si>
  <si>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</si>
  <si>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</si>
  <si>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</si>
  <si>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</si>
  <si>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</si>
  <si>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</si>
  <si>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</si>
  <si>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</si>
  <si>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</si>
  <si>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</si>
  <si>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</si>
  <si>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</si>
  <si>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</si>
  <si>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</si>
  <si>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</si>
  <si>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</si>
  <si>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</si>
  <si>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</si>
  <si>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</si>
  <si>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</si>
  <si>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</si>
  <si>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</si>
  <si>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</si>
  <si>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</si>
  <si>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</si>
  <si>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</si>
  <si>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</si>
  <si>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</si>
  <si>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</si>
  <si>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</si>
  <si>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</si>
  <si>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</si>
  <si>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</si>
  <si>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</si>
  <si>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</si>
  <si>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</si>
  <si>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</si>
  <si>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</si>
  <si>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</si>
  <si>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</si>
  <si>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</si>
  <si>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</si>
  <si>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</si>
  <si>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</si>
  <si>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</si>
  <si>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</si>
  <si>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</si>
  <si>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</si>
  <si>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</si>
  <si>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</si>
  <si>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</si>
  <si>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</si>
  <si>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</si>
  <si>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</si>
  <si>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</si>
  <si>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</si>
  <si>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</si>
  <si>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</si>
  <si>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</si>
  <si>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</si>
  <si>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</si>
  <si>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</si>
  <si>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</si>
  <si>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</si>
  <si>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</si>
  <si>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</si>
  <si>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</si>
  <si>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</si>
  <si>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</si>
  <si>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</si>
  <si>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</si>
  <si>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</si>
  <si>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</si>
  <si>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</si>
  <si>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</si>
  <si>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</si>
  <si>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</si>
  <si>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</si>
  <si>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</si>
  <si>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</si>
  <si>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</si>
  <si>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</si>
  <si>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</si>
  <si>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</si>
  <si>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</si>
  <si>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</si>
  <si>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</si>
  <si>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</si>
  <si>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</si>
  <si>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</si>
  <si>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</si>
  <si>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</si>
  <si>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</si>
  <si>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</si>
  <si>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</si>
  <si>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</si>
  <si>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</si>
  <si>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</si>
  <si>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</si>
  <si>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</si>
  <si>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</si>
  <si>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</si>
  <si>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</si>
  <si>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</si>
  <si>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</si>
  <si>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</si>
  <si>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</si>
  <si>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</si>
  <si>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</si>
  <si>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</si>
  <si>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</si>
  <si>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</si>
  <si>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</si>
  <si>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</si>
  <si>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</si>
  <si>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</si>
  <si>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</si>
  <si>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</si>
  <si>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</si>
  <si>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</si>
  <si>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</si>
  <si>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</si>
  <si>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</si>
  <si>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</si>
  <si>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</si>
  <si>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</si>
  <si>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</si>
  <si>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</si>
  <si>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</si>
  <si>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</si>
  <si>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</si>
  <si>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</si>
  <si>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</si>
  <si>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</si>
  <si>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</si>
  <si>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</si>
  <si>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</si>
  <si>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</si>
  <si>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</si>
  <si>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</si>
  <si>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</si>
  <si>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</si>
  <si>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</si>
  <si>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</si>
  <si>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</si>
  <si>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</si>
  <si>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</si>
  <si>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</si>
  <si>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</si>
  <si>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</si>
  <si>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</si>
  <si>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</si>
  <si>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</si>
  <si>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</si>
  <si>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</si>
  <si>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</si>
  <si>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</si>
  <si>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</si>
  <si>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</si>
  <si>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</si>
  <si>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</si>
  <si>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</si>
  <si>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</si>
  <si>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</si>
  <si>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</si>
  <si>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</si>
  <si>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</si>
  <si>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</si>
  <si>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</si>
  <si>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</si>
  <si>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</si>
  <si>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</si>
  <si>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</si>
  <si>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</si>
  <si>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</si>
  <si>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</si>
  <si>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</si>
  <si>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</si>
  <si>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</si>
  <si>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</si>
  <si>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</si>
  <si>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</si>
  <si>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</si>
  <si>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</si>
  <si>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</si>
  <si>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</si>
  <si>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</si>
  <si>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</si>
  <si>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</si>
  <si>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</si>
  <si>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</si>
  <si>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</si>
  <si>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</si>
  <si>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</si>
  <si>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</si>
  <si>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</si>
  <si>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</si>
  <si>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</si>
  <si>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</si>
  <si>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</si>
  <si>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</si>
  <si>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</si>
  <si>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</si>
  <si>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</si>
  <si>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</si>
  <si>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</si>
  <si>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</si>
  <si>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</si>
  <si>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</si>
  <si>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</si>
  <si>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</si>
  <si>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</si>
  <si>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</si>
  <si>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</si>
  <si>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</si>
  <si>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</si>
  <si>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</si>
  <si>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</si>
  <si>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</si>
  <si>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</si>
  <si>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</si>
  <si>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</si>
  <si>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</si>
  <si>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</si>
  <si>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</si>
  <si>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</si>
  <si>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</si>
  <si>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</si>
  <si>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</si>
  <si>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</si>
  <si>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</si>
  <si>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</si>
  <si>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</si>
  <si>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</si>
  <si>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</si>
  <si>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</si>
  <si>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</si>
  <si>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</si>
  <si>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</si>
  <si>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</si>
  <si>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</si>
  <si>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</si>
  <si>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</si>
  <si>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</si>
  <si>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</si>
  <si>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</si>
  <si>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</si>
  <si>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</si>
  <si>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</si>
  <si>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</si>
  <si>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</si>
  <si>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</si>
  <si>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</si>
  <si>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</si>
  <si>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</si>
  <si>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</si>
  <si>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</si>
  <si>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</si>
  <si>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</si>
  <si>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</si>
  <si>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</si>
  <si>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</si>
  <si>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</si>
  <si>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</si>
  <si>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</si>
  <si>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</si>
  <si>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</si>
  <si>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</si>
  <si>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</si>
  <si>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</si>
  <si>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</si>
  <si>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</si>
  <si>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</si>
  <si>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</si>
  <si>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</si>
  <si>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</si>
  <si>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</si>
  <si>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</si>
  <si>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</si>
  <si>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</si>
  <si>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</si>
  <si>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</si>
  <si>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</si>
  <si>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</si>
  <si>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</si>
  <si>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</si>
  <si>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</si>
  <si>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</si>
  <si>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</si>
  <si>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</si>
  <si>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</si>
  <si>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</si>
  <si>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</si>
  <si>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</si>
  <si>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</si>
  <si>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</si>
  <si>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</si>
  <si>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</si>
  <si>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</si>
  <si>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</si>
  <si>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</si>
  <si>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</si>
  <si>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</si>
  <si>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</si>
  <si>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</si>
  <si>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</si>
  <si>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</si>
  <si>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</si>
  <si>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</si>
  <si>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</si>
  <si>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</si>
  <si>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</si>
  <si>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</si>
  <si>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</si>
  <si>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</si>
  <si>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</si>
  <si>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</si>
  <si>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</si>
  <si>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</si>
  <si>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</si>
  <si>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</si>
  <si>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</si>
  <si>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</si>
  <si>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</si>
  <si>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</si>
  <si>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</si>
  <si>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</si>
  <si>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</si>
  <si>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</si>
  <si>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</si>
  <si>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</si>
  <si>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</si>
  <si>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</si>
  <si>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</si>
  <si>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</si>
  <si>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</si>
  <si>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</si>
  <si>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</si>
  <si>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</si>
  <si>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</si>
  <si>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</si>
  <si>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</si>
  <si>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</si>
  <si>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</si>
  <si>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</si>
  <si>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</si>
  <si>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</si>
  <si>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</si>
  <si>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</si>
  <si>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</si>
  <si>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</si>
  <si>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</si>
  <si>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</si>
  <si>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</si>
  <si>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</si>
  <si>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</si>
  <si>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</si>
  <si>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</si>
  <si>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</si>
  <si>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</si>
  <si>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</si>
  <si>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</si>
  <si>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</si>
  <si>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</si>
  <si>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</si>
  <si>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</si>
  <si>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</si>
  <si>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</si>
  <si>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</si>
  <si>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</si>
  <si>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</si>
  <si>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</si>
  <si>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</si>
  <si>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</si>
  <si>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</si>
  <si>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</si>
  <si>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</si>
  <si>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</si>
  <si>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</si>
  <si>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</si>
  <si>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</si>
  <si>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</si>
  <si>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</si>
  <si>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</si>
  <si>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</si>
  <si>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</si>
  <si>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</si>
  <si>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</si>
  <si>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</si>
  <si>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</si>
  <si>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</si>
  <si>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</si>
  <si>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</si>
  <si>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</si>
  <si>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</si>
  <si>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</si>
  <si>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</si>
  <si>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</si>
  <si>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</si>
  <si>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</si>
  <si>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</si>
  <si>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</si>
  <si>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</si>
  <si>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</si>
  <si>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</si>
  <si>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</si>
  <si>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</si>
  <si>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</si>
  <si>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</si>
  <si>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</si>
  <si>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</si>
  <si>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</si>
  <si>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</si>
  <si>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</si>
  <si>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</si>
  <si>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</si>
  <si>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</si>
  <si>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</si>
  <si>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</si>
  <si>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</si>
  <si>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</si>
  <si>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</si>
  <si>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</si>
  <si>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</si>
  <si>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</si>
  <si>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</si>
  <si>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</si>
  <si>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</si>
  <si>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</si>
  <si>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</si>
  <si>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</si>
  <si>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</si>
  <si>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</si>
  <si>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</si>
  <si>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</si>
  <si>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</si>
  <si>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</si>
  <si>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</si>
  <si>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</si>
  <si>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</si>
  <si>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</si>
  <si>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</si>
  <si>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</si>
  <si>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</si>
  <si>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</si>
  <si>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</si>
  <si>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</si>
  <si>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</si>
  <si>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</si>
  <si>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</si>
  <si>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</si>
  <si>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</si>
  <si>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</si>
  <si>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</si>
  <si>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</si>
  <si>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</si>
  <si>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</si>
  <si>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</si>
  <si>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</si>
  <si>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</si>
  <si>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</si>
  <si>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</si>
  <si>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</si>
  <si>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</si>
  <si>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</si>
  <si>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</si>
  <si>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</si>
  <si>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</si>
  <si>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</si>
  <si>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</si>
  <si>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</si>
  <si>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</si>
  <si>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</si>
  <si>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</si>
  <si>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</si>
  <si>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</si>
  <si>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</si>
  <si>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</si>
  <si>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</si>
  <si>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</si>
  <si>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</si>
  <si>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</si>
  <si>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</si>
  <si>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</si>
  <si>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</si>
  <si>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</si>
  <si>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</si>
  <si>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</si>
  <si>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</si>
  <si>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</si>
  <si>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</si>
  <si>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</si>
  <si>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</si>
  <si>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</si>
  <si>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</si>
  <si>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</si>
  <si>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</si>
  <si>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</si>
  <si>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</si>
  <si>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</si>
  <si>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</si>
  <si>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</si>
  <si>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</si>
  <si>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</si>
  <si>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</si>
  <si>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</si>
  <si>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</si>
  <si>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</si>
  <si>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</si>
  <si>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</si>
  <si>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</si>
  <si>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</si>
  <si>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</si>
  <si>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</si>
  <si>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</si>
  <si>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</si>
  <si>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</si>
  <si>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</si>
  <si>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</si>
  <si>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</si>
  <si>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</si>
  <si>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</si>
  <si>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</si>
  <si>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</si>
  <si>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</si>
  <si>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</si>
  <si>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</si>
  <si>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</si>
  <si>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</si>
  <si>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</si>
  <si>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</si>
  <si>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</si>
  <si>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</si>
  <si>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</si>
  <si>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</si>
  <si>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</si>
  <si>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</si>
  <si>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</si>
  <si>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</si>
  <si>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</si>
  <si>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</si>
  <si>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</si>
  <si>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</si>
  <si>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</si>
  <si>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</si>
  <si>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</si>
  <si>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</si>
  <si>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</si>
  <si>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</si>
  <si>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</si>
  <si>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</si>
  <si>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</si>
  <si>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</si>
  <si>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</si>
  <si>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</si>
  <si>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</si>
  <si>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</si>
  <si>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</si>
  <si>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</si>
  <si>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</si>
  <si>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</si>
  <si>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</si>
  <si>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</si>
  <si>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</si>
  <si>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</si>
  <si>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</si>
  <si>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</si>
  <si>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</si>
  <si>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</si>
  <si>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</si>
  <si>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</si>
  <si>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</si>
  <si>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</si>
  <si>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</si>
  <si>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</si>
  <si>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</si>
  <si>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</si>
  <si>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</si>
  <si>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</si>
  <si>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</si>
  <si>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</si>
  <si>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</si>
  <si>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</si>
  <si>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</si>
  <si>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</si>
  <si>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</si>
  <si>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</si>
  <si>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</si>
  <si>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</si>
  <si>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</si>
  <si>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</si>
  <si>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</si>
  <si>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</si>
  <si>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</si>
  <si>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</si>
  <si>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</si>
  <si>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</si>
  <si>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</si>
  <si>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</si>
  <si>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</si>
  <si>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</si>
  <si>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</si>
  <si>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</si>
  <si>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</si>
  <si>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</si>
  <si>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</si>
  <si>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</si>
  <si>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</si>
  <si>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</si>
  <si>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</si>
  <si>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</si>
  <si>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</si>
  <si>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</si>
  <si>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</si>
  <si>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</si>
  <si>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</si>
  <si>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</si>
  <si>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</si>
  <si>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</si>
  <si>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</si>
  <si>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</si>
  <si>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</si>
  <si>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</si>
  <si>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</si>
  <si>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</si>
  <si>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</si>
  <si>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</si>
  <si>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</si>
  <si>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</si>
  <si>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</si>
  <si>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</si>
  <si>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</si>
  <si>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</si>
  <si>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</si>
  <si>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</si>
  <si>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</si>
  <si>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</si>
  <si>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</si>
  <si>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</si>
  <si>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</si>
  <si>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</si>
  <si>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</si>
  <si>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</si>
  <si>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</si>
  <si>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</si>
  <si>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</si>
  <si>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</si>
  <si>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</si>
  <si>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</si>
  <si>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</si>
  <si>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</si>
  <si>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</si>
  <si>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</si>
  <si>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</si>
  <si>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</si>
  <si>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</si>
  <si>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</si>
  <si>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</si>
  <si>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</si>
  <si>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</si>
  <si>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</si>
  <si>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</si>
  <si>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</si>
  <si>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</si>
  <si>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</si>
  <si>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</si>
  <si>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</si>
  <si>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</si>
  <si>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</si>
  <si>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</si>
  <si>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</si>
  <si>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</si>
  <si>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</si>
  <si>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</si>
  <si>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</si>
  <si>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</si>
  <si>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</si>
  <si>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</si>
  <si>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</si>
  <si>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</si>
  <si>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</si>
  <si>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</si>
  <si>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</si>
  <si>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</si>
  <si>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</si>
  <si>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</si>
  <si>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</si>
  <si>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</si>
  <si>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</si>
  <si>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</si>
  <si>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</si>
  <si>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</si>
  <si>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</si>
  <si>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</si>
  <si>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</si>
  <si>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</si>
  <si>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</si>
  <si>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</si>
  <si>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</si>
  <si>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</si>
  <si>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</si>
  <si>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</si>
  <si>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</si>
  <si>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</si>
  <si>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</si>
  <si>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</si>
  <si>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</si>
  <si>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</si>
  <si>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</si>
  <si>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</si>
  <si>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</si>
  <si>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</si>
  <si>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</si>
  <si>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</si>
  <si>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</si>
  <si>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</si>
  <si>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</si>
  <si>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</si>
  <si>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</si>
  <si>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</si>
  <si>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</si>
  <si>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</si>
  <si>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</si>
  <si>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</si>
  <si>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</si>
  <si>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</si>
  <si>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</si>
  <si>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</si>
  <si>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</si>
  <si>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</si>
  <si>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</si>
  <si>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</si>
  <si>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</si>
  <si>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</si>
  <si>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</si>
  <si>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</si>
  <si>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</si>
  <si>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</si>
  <si>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</si>
  <si>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</si>
  <si>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</si>
  <si>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</si>
  <si>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</si>
  <si>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</si>
  <si>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</si>
  <si>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</si>
  <si>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</si>
  <si>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</si>
  <si>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</si>
  <si>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</si>
  <si>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</si>
  <si>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</si>
  <si>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</si>
  <si>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</si>
  <si>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</si>
  <si>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</si>
  <si>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</si>
  <si>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</si>
  <si>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</si>
  <si>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</si>
  <si>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</si>
  <si>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</si>
  <si>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</si>
  <si>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</si>
  <si>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</si>
  <si>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</si>
  <si>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</si>
  <si>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</si>
  <si>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</si>
  <si>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</si>
  <si>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</si>
  <si>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</si>
  <si>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</si>
  <si>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</si>
  <si>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</si>
  <si>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</si>
  <si>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</si>
  <si>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</si>
  <si>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</si>
  <si>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</si>
  <si>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</si>
  <si>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</si>
  <si>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</si>
  <si>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</si>
  <si>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</si>
  <si>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</si>
  <si>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</si>
  <si>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</si>
  <si>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</si>
  <si>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</si>
  <si>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</si>
  <si>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</si>
  <si>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</si>
  <si>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</si>
  <si>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</si>
  <si>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</si>
  <si>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</si>
  <si>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</si>
  <si>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</si>
  <si>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</si>
  <si>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</si>
  <si>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</si>
  <si>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</si>
  <si>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</si>
  <si>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</si>
  <si>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</si>
  <si>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</si>
  <si>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</si>
  <si>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</si>
  <si>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</si>
  <si>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</si>
  <si>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</si>
  <si>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</si>
  <si>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</si>
  <si>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</si>
  <si>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</si>
  <si>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</si>
  <si>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</si>
  <si>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</si>
  <si>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</si>
  <si>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</si>
  <si>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</si>
  <si>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</si>
  <si>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</si>
  <si>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</si>
  <si>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</si>
  <si>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</si>
  <si>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</si>
  <si>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</si>
  <si>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</si>
  <si>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</si>
  <si>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</si>
  <si>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</si>
  <si>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</si>
  <si>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</si>
  <si>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</si>
  <si>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</si>
  <si>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</si>
  <si>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</si>
  <si>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</si>
  <si>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</si>
  <si>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</si>
  <si>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</si>
  <si>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</si>
  <si>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</si>
  <si>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</si>
  <si>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</si>
  <si>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</si>
  <si>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</si>
  <si>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</si>
  <si>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</si>
  <si>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</si>
  <si>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</si>
  <si>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</si>
  <si>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</si>
  <si>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</si>
  <si>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</si>
  <si>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</si>
  <si>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</si>
  <si>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</si>
  <si>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</si>
  <si>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</si>
  <si>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</si>
  <si>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</si>
  <si>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</si>
  <si>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</si>
  <si>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</si>
  <si>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</si>
  <si>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</si>
  <si>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</si>
  <si>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</si>
  <si>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</si>
  <si>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</si>
  <si>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</si>
  <si>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</si>
  <si>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</si>
  <si>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</si>
  <si>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</si>
  <si>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</si>
  <si>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</si>
  <si>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</si>
  <si>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</si>
  <si>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</si>
  <si>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</si>
  <si>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</si>
  <si>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</si>
  <si>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</si>
  <si>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</si>
  <si>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</si>
  <si>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</si>
  <si>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</si>
  <si>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</si>
  <si>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</si>
  <si>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</si>
  <si>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</si>
  <si>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</si>
  <si>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</si>
  <si>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</si>
  <si>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</si>
  <si>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</si>
  <si>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</si>
  <si>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</si>
  <si>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</si>
  <si>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</si>
  <si>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</si>
  <si>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</si>
  <si>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</si>
  <si>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</si>
  <si>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</si>
  <si>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</si>
  <si>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</si>
  <si>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</si>
  <si>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</si>
  <si>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</si>
  <si>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</si>
  <si>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</si>
  <si>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</si>
  <si>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</si>
  <si>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</si>
  <si>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</si>
  <si>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</si>
  <si>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</si>
  <si>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</si>
  <si>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</si>
  <si>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</si>
  <si>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</si>
  <si>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</si>
  <si>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</si>
  <si>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</si>
  <si>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</si>
  <si>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</si>
  <si>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</si>
  <si>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</si>
  <si>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</si>
  <si>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</si>
  <si>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</si>
  <si>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</si>
  <si>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</si>
  <si>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</si>
  <si>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</si>
  <si>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</si>
  <si>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</si>
  <si>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</si>
  <si>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</si>
  <si>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</si>
  <si>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</si>
  <si>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</si>
  <si>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</si>
  <si>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</si>
  <si>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</si>
  <si>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</si>
  <si>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</si>
  <si>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</si>
  <si>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</si>
  <si>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</si>
  <si>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</si>
  <si>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</si>
  <si>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</si>
  <si>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</si>
  <si>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</si>
  <si>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</si>
  <si>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</si>
  <si>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</si>
  <si>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</si>
  <si>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</si>
  <si>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</si>
  <si>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</si>
  <si>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</si>
  <si>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</si>
  <si>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</si>
  <si>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</si>
  <si>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</si>
  <si>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</si>
  <si>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</si>
  <si>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</si>
  <si>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</si>
  <si>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</si>
  <si>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</si>
  <si>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</si>
  <si>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</si>
  <si>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</si>
  <si>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</si>
  <si>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</si>
  <si>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</si>
  <si>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</si>
  <si>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</si>
  <si>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</si>
  <si>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</si>
  <si>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</si>
  <si>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</si>
  <si>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</si>
  <si>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</si>
  <si>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</si>
  <si>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</si>
  <si>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</si>
  <si>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</si>
  <si>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</si>
  <si>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</si>
  <si>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</si>
  <si>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</si>
  <si>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</si>
  <si>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</si>
  <si>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</si>
  <si>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</si>
  <si>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</si>
  <si>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</si>
  <si>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</si>
  <si>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</si>
  <si>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</si>
  <si>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</si>
  <si>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</si>
  <si>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</si>
  <si>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</si>
  <si>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</si>
  <si>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</si>
  <si>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</si>
  <si>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</si>
  <si>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</si>
  <si>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</si>
  <si>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</si>
  <si>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</si>
  <si>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</si>
  <si>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</si>
  <si>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</si>
  <si>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</si>
  <si>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</si>
  <si>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</si>
  <si>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</si>
  <si>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</si>
  <si>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</si>
  <si>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</si>
  <si>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</si>
  <si>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</si>
  <si>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</si>
  <si>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</si>
  <si>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</si>
  <si>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</si>
  <si>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</si>
  <si>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</si>
  <si>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</si>
  <si>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</si>
  <si>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</si>
  <si>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</si>
  <si>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</si>
  <si>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</si>
  <si>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</si>
  <si>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</si>
  <si>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</si>
  <si>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</si>
  <si>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</si>
  <si>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</si>
  <si>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</si>
  <si>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</si>
  <si>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</si>
  <si>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</si>
  <si>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</si>
  <si>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</si>
  <si>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</si>
  <si>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</si>
  <si>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</si>
  <si>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</si>
  <si>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</si>
  <si>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</si>
  <si>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</si>
  <si>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</si>
  <si>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</si>
  <si>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</si>
  <si>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</si>
  <si>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</si>
  <si>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</si>
  <si>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</si>
  <si>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</si>
  <si>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</si>
  <si>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</si>
  <si>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</si>
  <si>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</si>
  <si>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</si>
  <si>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</si>
  <si>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</si>
  <si>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</si>
  <si>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</si>
  <si>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</si>
  <si>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</si>
  <si>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</si>
  <si>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</si>
  <si>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</si>
  <si>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</si>
  <si>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</si>
  <si>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</si>
  <si>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</si>
  <si>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</si>
  <si>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</si>
  <si>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</si>
  <si>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</si>
  <si>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</si>
  <si>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</si>
  <si>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</si>
  <si>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</si>
  <si>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</si>
  <si>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</si>
  <si>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</si>
  <si>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</si>
  <si>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</si>
  <si>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</si>
  <si>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</si>
  <si>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</si>
  <si>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</si>
  <si>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</si>
  <si>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</si>
  <si>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</si>
  <si>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</si>
  <si>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</si>
  <si>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</si>
  <si>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</si>
  <si>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</si>
  <si>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</si>
  <si>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</si>
  <si>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</si>
  <si>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</si>
  <si>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</si>
  <si>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</si>
  <si>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</si>
  <si>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</si>
  <si>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</si>
  <si>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</si>
  <si>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</si>
  <si>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</si>
  <si>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</si>
  <si>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</si>
  <si>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</si>
  <si>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</si>
  <si>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</si>
  <si>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</si>
  <si>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</si>
  <si>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</si>
  <si>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</si>
  <si>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</si>
  <si>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</si>
  <si>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</si>
  <si>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</si>
  <si>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</si>
  <si>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</si>
  <si>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</si>
  <si>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</si>
  <si>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</si>
  <si>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</si>
  <si>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</si>
  <si>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</si>
  <si>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</si>
  <si>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</si>
  <si>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</si>
  <si>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</si>
  <si>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</si>
  <si>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</si>
  <si>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</si>
  <si>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</si>
  <si>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</si>
  <si>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</si>
  <si>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</si>
  <si>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</si>
  <si>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</si>
  <si>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</si>
  <si>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</si>
  <si>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</si>
  <si>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</si>
  <si>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</si>
  <si>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</si>
  <si>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</si>
  <si>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</si>
  <si>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</si>
  <si>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</si>
  <si>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</si>
  <si>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</si>
  <si>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</si>
  <si>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</si>
  <si>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</si>
  <si>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</si>
  <si>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</si>
  <si>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</si>
  <si>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</si>
  <si>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</si>
  <si>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</si>
  <si>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</si>
  <si>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</si>
  <si>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</si>
  <si>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</si>
  <si>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</si>
  <si>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</si>
  <si>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</si>
  <si>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</si>
  <si>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</si>
  <si>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</si>
  <si>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</si>
  <si>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</si>
  <si>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</si>
  <si>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</si>
  <si>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</si>
  <si>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</si>
  <si>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</si>
  <si>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</si>
  <si>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</si>
  <si>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</si>
  <si>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</si>
  <si>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</si>
  <si>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</si>
  <si>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</si>
  <si>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</si>
  <si>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</si>
  <si>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</si>
  <si>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</si>
  <si>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</si>
  <si>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</si>
  <si>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</si>
  <si>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</si>
  <si>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</si>
  <si>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</si>
  <si>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</si>
  <si>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</si>
  <si>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</si>
  <si>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</si>
  <si>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</si>
  <si>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</si>
  <si>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</si>
  <si>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</si>
  <si>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</si>
  <si>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</si>
  <si>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</si>
  <si>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</si>
  <si>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</si>
  <si>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</si>
  <si>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</si>
  <si>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</si>
  <si>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</si>
  <si>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</si>
  <si>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</si>
  <si>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</si>
  <si>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</si>
  <si>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</si>
  <si>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</si>
  <si>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</si>
  <si>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</si>
  <si>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</si>
  <si>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</si>
  <si>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</si>
  <si>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</si>
  <si>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</si>
  <si>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</si>
  <si>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</si>
  <si>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</si>
  <si>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</si>
  <si>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</si>
  <si>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</si>
  <si>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</si>
  <si>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</si>
  <si>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</si>
  <si>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</si>
  <si>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</si>
  <si>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</si>
  <si>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</si>
  <si>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</si>
  <si>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</si>
  <si>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</si>
  <si>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</si>
  <si>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</si>
  <si>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</si>
  <si>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</si>
  <si>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</si>
  <si>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</si>
  <si>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</si>
  <si>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</si>
  <si>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</si>
  <si>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</si>
  <si>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</si>
  <si>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</si>
  <si>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</si>
  <si>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</si>
  <si>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</si>
  <si>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</si>
  <si>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</si>
  <si>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</si>
  <si>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</si>
  <si>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</si>
  <si>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</si>
  <si>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</si>
  <si>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</si>
  <si>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</si>
  <si>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</si>
  <si>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</si>
  <si>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</si>
  <si>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</si>
  <si>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</si>
  <si>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</si>
  <si>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</si>
  <si>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</si>
  <si>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</si>
  <si>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</si>
  <si>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</si>
  <si>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</si>
  <si>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</si>
  <si>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</si>
  <si>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</si>
  <si>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</si>
  <si>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</si>
  <si>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</si>
  <si>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</si>
  <si>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</si>
  <si>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</si>
  <si>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</si>
  <si>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</si>
  <si>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</si>
  <si>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</si>
  <si>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</si>
  <si>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</si>
  <si>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</si>
  <si>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</si>
  <si>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</si>
  <si>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</si>
  <si>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</si>
  <si>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</si>
  <si>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</si>
  <si>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</si>
  <si>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</si>
  <si>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</si>
  <si>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</si>
  <si>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</si>
  <si>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</si>
  <si>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</si>
  <si>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</si>
  <si>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</si>
  <si>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</si>
  <si>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</si>
  <si>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</si>
  <si>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</si>
  <si>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</si>
  <si>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</si>
  <si>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</si>
  <si>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</si>
  <si>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</si>
  <si>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</si>
  <si>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</si>
  <si>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</si>
  <si>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</si>
  <si>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</si>
  <si>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</si>
  <si>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</si>
  <si>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</si>
  <si>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</si>
  <si>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</si>
  <si>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</si>
  <si>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</si>
  <si>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</si>
  <si>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</si>
  <si>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</si>
  <si>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</si>
  <si>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</si>
  <si>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</si>
  <si>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</si>
  <si>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</si>
  <si>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</si>
  <si>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</si>
  <si>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</si>
  <si>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</si>
  <si>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</si>
  <si>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</si>
  <si>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</si>
  <si>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</si>
  <si>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</si>
  <si>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</si>
  <si>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</si>
  <si>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</si>
  <si>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</si>
  <si>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</si>
  <si>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</si>
  <si>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</si>
  <si>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</si>
  <si>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</si>
  <si>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</si>
  <si>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</si>
  <si>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</si>
  <si>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</si>
  <si>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</si>
  <si>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</si>
  <si>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</si>
  <si>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</si>
  <si>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</si>
  <si>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</si>
  <si>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</si>
  <si>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</si>
  <si>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</si>
  <si>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</si>
  <si>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</si>
  <si>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</si>
  <si>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</si>
  <si>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</si>
  <si>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</si>
  <si>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</si>
  <si>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</si>
  <si>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</si>
  <si>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</si>
  <si>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</si>
  <si>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</si>
  <si>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</si>
  <si>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</si>
  <si>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</si>
  <si>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</si>
  <si>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</si>
  <si>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</si>
  <si>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</si>
  <si>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</si>
  <si>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</si>
  <si>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</si>
  <si>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</si>
  <si>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</si>
  <si>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</si>
  <si>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</si>
  <si>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</si>
  <si>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</si>
  <si>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</si>
  <si>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</si>
  <si>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</si>
  <si>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</si>
  <si>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</si>
  <si>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</si>
  <si>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</si>
  <si>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</si>
  <si>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</si>
  <si>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</si>
  <si>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</si>
  <si>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</si>
  <si>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</si>
  <si>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</si>
  <si>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</si>
  <si>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</si>
  <si>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</si>
  <si>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</si>
  <si>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</si>
  <si>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</si>
  <si>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</si>
  <si>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</si>
  <si>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</si>
  <si>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</si>
  <si>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</si>
  <si>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</si>
  <si>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</si>
  <si>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</si>
  <si>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</si>
  <si>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</si>
  <si>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</si>
  <si>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</si>
  <si>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</si>
  <si>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</si>
  <si>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</si>
  <si>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</si>
  <si>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</si>
  <si>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</si>
  <si>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</si>
  <si>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</si>
  <si>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</si>
  <si>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</si>
  <si>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</si>
  <si>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</si>
  <si>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</si>
  <si>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</si>
  <si>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</si>
  <si>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</si>
  <si>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</si>
  <si>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</si>
  <si>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</si>
  <si>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</si>
  <si>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</si>
  <si>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</si>
  <si>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</si>
  <si>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</si>
  <si>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</si>
  <si>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</si>
  <si>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</si>
  <si>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</si>
  <si>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</si>
  <si>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</si>
  <si>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</si>
  <si>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</si>
  <si>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</si>
  <si>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</si>
  <si>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</si>
  <si>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</si>
  <si>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</si>
  <si>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</si>
  <si>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</si>
  <si>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</si>
  <si>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</si>
  <si>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</si>
  <si>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</si>
  <si>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</si>
  <si>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</si>
  <si>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</si>
  <si>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</si>
  <si>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</si>
  <si>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</si>
  <si>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</si>
  <si>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</si>
  <si>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</si>
  <si>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</si>
  <si>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</si>
  <si>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</si>
  <si>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</si>
  <si>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</si>
  <si>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</si>
  <si>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</si>
  <si>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</si>
  <si>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</si>
  <si>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</si>
  <si>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</si>
  <si>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</si>
  <si>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</si>
  <si>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</si>
  <si>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</si>
  <si>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</si>
  <si>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</si>
  <si>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</si>
  <si>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</si>
  <si>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</si>
  <si>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</si>
  <si>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</si>
  <si>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</si>
  <si>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</si>
  <si>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</si>
  <si>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</si>
  <si>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</si>
  <si>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</si>
  <si>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</si>
  <si>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</si>
  <si>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</si>
  <si>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</si>
  <si>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</si>
  <si>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</si>
  <si>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</si>
  <si>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</si>
  <si>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</si>
  <si>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</si>
  <si>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</si>
  <si>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</si>
  <si>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</si>
  <si>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</si>
  <si>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</si>
  <si>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</si>
  <si>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</si>
  <si>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</si>
  <si>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</si>
  <si>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</si>
  <si>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</si>
  <si>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</si>
  <si>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</si>
  <si>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</si>
  <si>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</si>
  <si>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</si>
  <si>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</si>
  <si>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</si>
  <si>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</si>
  <si>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</si>
  <si>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</si>
  <si>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</si>
  <si>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</si>
  <si>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</si>
  <si>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</si>
  <si>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</si>
  <si>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</si>
  <si>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</si>
  <si>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</si>
  <si>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</si>
  <si>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</si>
  <si>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</si>
  <si>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</si>
  <si>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</si>
  <si>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</si>
  <si>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</si>
  <si>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</si>
  <si>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</si>
  <si>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</si>
  <si>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</si>
  <si>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</si>
  <si>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</si>
  <si>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</si>
  <si>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</si>
  <si>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</si>
  <si>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</si>
  <si>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</si>
  <si>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</si>
  <si>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</si>
  <si>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</si>
  <si>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</si>
  <si>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</si>
  <si>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</si>
  <si>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</si>
  <si>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</si>
  <si>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</si>
  <si>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</si>
  <si>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</si>
  <si>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</si>
  <si>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</si>
  <si>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</si>
  <si>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</si>
  <si>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</si>
  <si>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</si>
  <si>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</si>
  <si>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</si>
  <si>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</si>
  <si>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</si>
  <si>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</si>
  <si>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</si>
  <si>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</si>
  <si>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</si>
  <si>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</si>
  <si>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</si>
  <si>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</si>
  <si>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</si>
  <si>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</si>
  <si>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</si>
  <si>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</si>
  <si>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</si>
  <si>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</si>
  <si>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</si>
  <si>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</si>
  <si>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</si>
  <si>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</si>
  <si>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</si>
  <si>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</si>
  <si>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</si>
  <si>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</si>
  <si>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</si>
  <si>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</si>
  <si>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</si>
  <si>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</si>
  <si>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</si>
  <si>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</si>
  <si>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</si>
  <si>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</si>
  <si>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</si>
  <si>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</si>
  <si>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</si>
  <si>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</si>
  <si>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</si>
  <si>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</si>
  <si>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</si>
  <si>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</si>
  <si>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</si>
  <si>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</si>
  <si>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</si>
  <si>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</si>
  <si>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</si>
  <si>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</si>
  <si>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</si>
  <si>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</si>
  <si>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</si>
  <si>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</si>
  <si>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</si>
  <si>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</si>
  <si>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</si>
  <si>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</si>
  <si>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</si>
  <si>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</si>
  <si>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</si>
  <si>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</si>
  <si>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</si>
  <si>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</si>
  <si>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</si>
  <si>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</si>
  <si>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</si>
  <si>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</si>
  <si>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</si>
  <si>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</si>
  <si>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</si>
  <si>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</si>
  <si>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</si>
  <si>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</si>
  <si>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</si>
  <si>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</si>
  <si>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</si>
  <si>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</si>
  <si>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</si>
  <si>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</si>
  <si>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</si>
  <si>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</si>
  <si>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</si>
  <si>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</si>
  <si>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</si>
  <si>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</si>
  <si>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</si>
  <si>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</si>
  <si>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</si>
  <si>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</si>
  <si>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</si>
  <si>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</si>
  <si>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</si>
  <si>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</si>
  <si>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</si>
  <si>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</si>
  <si>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</si>
  <si>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</si>
  <si>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</si>
  <si>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</si>
  <si>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</si>
  <si>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</si>
  <si>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</si>
  <si>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</si>
  <si>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</si>
  <si>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</si>
  <si>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</si>
  <si>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</si>
  <si>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</si>
  <si>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</si>
  <si>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</si>
  <si>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</si>
  <si>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</si>
  <si>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</si>
  <si>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</si>
  <si>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</si>
  <si>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</si>
  <si>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</si>
  <si>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</si>
  <si>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</si>
  <si>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</si>
  <si>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</si>
  <si>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</si>
  <si>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</si>
  <si>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</si>
  <si>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</si>
  <si>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</si>
  <si>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</si>
  <si>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</si>
  <si>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</si>
  <si>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</si>
  <si>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</si>
  <si>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</si>
  <si>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</si>
  <si>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</si>
  <si>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</si>
  <si>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</si>
  <si>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</si>
  <si>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</si>
  <si>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</si>
  <si>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</si>
  <si>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</si>
  <si>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</si>
  <si>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</si>
  <si>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</si>
  <si>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</si>
  <si>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</si>
  <si>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</si>
  <si>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</si>
  <si>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</si>
  <si>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</si>
  <si>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</si>
  <si>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</si>
  <si>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</si>
  <si>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</si>
  <si>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</si>
  <si>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</si>
  <si>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</si>
  <si>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</si>
  <si>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</si>
  <si>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</si>
  <si>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</si>
  <si>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</si>
  <si>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</si>
  <si>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</si>
  <si>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</si>
  <si>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</si>
  <si>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</si>
  <si>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</si>
  <si>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</si>
  <si>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</si>
  <si>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</si>
  <si>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</si>
  <si>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</si>
  <si>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</si>
  <si>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</si>
  <si>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</si>
  <si>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</si>
  <si>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</si>
  <si>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</si>
  <si>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</si>
  <si>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</si>
  <si>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</si>
  <si>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</si>
  <si>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</si>
  <si>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</si>
  <si>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</si>
  <si>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</si>
  <si>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</si>
  <si>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</si>
  <si>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</si>
  <si>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</si>
  <si>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</si>
  <si>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</si>
  <si>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</si>
  <si>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</si>
  <si>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</si>
  <si>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</si>
  <si>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</si>
  <si>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</si>
  <si>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</si>
  <si>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</si>
  <si>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</si>
  <si>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</si>
  <si>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</si>
  <si>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</si>
  <si>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</si>
  <si>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</si>
  <si>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</si>
  <si>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</si>
  <si>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</si>
  <si>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</si>
  <si>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</si>
  <si>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</si>
  <si>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</si>
  <si>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</si>
  <si>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</si>
  <si>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</si>
  <si>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</si>
  <si>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</si>
  <si>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</si>
  <si>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</si>
  <si>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</si>
  <si>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</si>
  <si>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</si>
  <si>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</si>
  <si>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</si>
  <si>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</si>
  <si>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</si>
  <si>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</si>
  <si>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</si>
  <si>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</si>
  <si>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</si>
  <si>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</si>
  <si>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</si>
  <si>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</si>
  <si>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</si>
  <si>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</si>
  <si>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</si>
  <si>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</si>
  <si>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</si>
  <si>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</si>
  <si>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</si>
  <si>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</si>
  <si>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</si>
  <si>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</si>
  <si>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</si>
  <si>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</si>
  <si>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</si>
  <si>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</si>
  <si>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</si>
  <si>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</si>
  <si>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</si>
  <si>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</si>
  <si>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</si>
  <si>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</si>
  <si>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</si>
  <si>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</si>
  <si>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</si>
  <si>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</si>
  <si>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</si>
  <si>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</si>
  <si>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</si>
  <si>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</si>
  <si>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</si>
  <si>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</si>
  <si>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</si>
  <si>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</si>
  <si>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</si>
  <si>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</si>
  <si>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</si>
  <si>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</si>
  <si>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</si>
  <si>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</si>
  <si>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</si>
  <si>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</si>
  <si>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</si>
  <si>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</si>
  <si>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</si>
  <si>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</si>
  <si>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</si>
  <si>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</si>
  <si>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</si>
  <si>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</si>
  <si>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</si>
  <si>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</si>
  <si>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</si>
  <si>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</si>
  <si>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</si>
  <si>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</si>
  <si>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</si>
  <si>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</si>
  <si>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</si>
  <si>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</si>
  <si>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</si>
  <si>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</si>
  <si>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</si>
  <si>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</si>
  <si>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</si>
  <si>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</si>
  <si>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</si>
  <si>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</si>
  <si>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</si>
  <si>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</si>
  <si>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</si>
  <si>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</si>
  <si>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</si>
  <si>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</si>
  <si>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</si>
  <si>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</si>
  <si>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</si>
  <si>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</si>
  <si>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</si>
  <si>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</si>
  <si>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</si>
  <si>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</si>
  <si>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</si>
  <si>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</si>
  <si>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</si>
  <si>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</si>
  <si>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</si>
  <si>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</si>
  <si>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</si>
  <si>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</si>
  <si>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</si>
  <si>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</si>
  <si>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</si>
  <si>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</si>
  <si>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</si>
  <si>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</si>
  <si>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</si>
  <si>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</si>
  <si>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</si>
  <si>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</si>
  <si>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</si>
  <si>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</si>
  <si>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</si>
  <si>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</si>
  <si>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</si>
  <si>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</si>
  <si>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</si>
  <si>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</si>
  <si>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</si>
  <si>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</si>
  <si>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</si>
  <si>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</si>
  <si>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</si>
  <si>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</si>
  <si>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</si>
  <si>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</si>
  <si>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</si>
  <si>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</si>
  <si>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</si>
  <si>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</si>
  <si>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</si>
  <si>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</si>
  <si>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</si>
  <si>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</si>
  <si>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</si>
  <si>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</si>
  <si>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</si>
  <si>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</si>
  <si>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</si>
  <si>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</si>
  <si>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</si>
  <si>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</si>
  <si>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</si>
  <si>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</si>
  <si>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</si>
  <si>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</si>
  <si>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</si>
  <si>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</si>
  <si>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</si>
  <si>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</si>
  <si>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</si>
  <si>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</si>
  <si>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</si>
  <si>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</si>
  <si>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</si>
  <si>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</si>
  <si>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</si>
  <si>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</si>
  <si>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</si>
  <si>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</si>
  <si>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</si>
  <si>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</si>
  <si>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</si>
  <si>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</si>
  <si>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</si>
  <si>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</si>
  <si>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</si>
  <si>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</si>
  <si>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</si>
  <si>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</si>
  <si>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</si>
  <si>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</si>
  <si>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</si>
  <si>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</si>
  <si>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</si>
  <si>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</si>
  <si>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</si>
  <si>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</si>
  <si>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</si>
  <si>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</si>
  <si>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</si>
  <si>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</si>
  <si>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</si>
  <si>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</si>
  <si>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</si>
  <si>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</si>
  <si>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</si>
  <si>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</si>
  <si>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</si>
  <si>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</si>
  <si>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</si>
  <si>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</si>
  <si>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</si>
  <si>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</si>
  <si>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</si>
  <si>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</si>
  <si>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</si>
  <si>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</si>
  <si>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</si>
  <si>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</si>
  <si>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</si>
  <si>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</si>
  <si>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</si>
  <si>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</si>
  <si>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</si>
  <si>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</si>
  <si>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</si>
  <si>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</si>
  <si>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</si>
  <si>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</si>
  <si>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</si>
  <si>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</si>
  <si>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</si>
  <si>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</si>
  <si>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</si>
  <si>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</si>
  <si>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</si>
  <si>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</si>
  <si>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</si>
  <si>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</si>
  <si>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</si>
  <si>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</si>
  <si>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</si>
  <si>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</si>
  <si>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</si>
  <si>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</si>
  <si>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</si>
  <si>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</si>
  <si>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</si>
  <si>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</si>
  <si>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</si>
  <si>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</si>
  <si>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</si>
  <si>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</si>
  <si>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</si>
  <si>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</si>
  <si>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</si>
  <si>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</si>
  <si>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</si>
  <si>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</si>
  <si>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</si>
  <si>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</si>
  <si>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</si>
  <si>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</si>
  <si>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</si>
  <si>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</si>
  <si>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</si>
  <si>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</si>
  <si>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</si>
  <si>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</si>
  <si>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</si>
  <si>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</si>
  <si>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</si>
  <si>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</si>
  <si>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</si>
  <si>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</si>
  <si>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</si>
  <si>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</si>
  <si>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</si>
  <si>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</si>
  <si>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</si>
  <si>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</si>
  <si>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</si>
  <si>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</si>
  <si>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</si>
  <si>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</si>
  <si>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</si>
  <si>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</si>
  <si>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</si>
  <si>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</si>
  <si>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</si>
  <si>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</si>
  <si>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</si>
  <si>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</si>
  <si>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</si>
  <si>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</si>
  <si>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</si>
  <si>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</si>
  <si>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</si>
  <si>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</si>
  <si>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</si>
  <si>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</si>
  <si>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</si>
  <si>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</si>
  <si>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</si>
  <si>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</si>
  <si>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</si>
  <si>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</si>
  <si>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</si>
  <si>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</si>
  <si>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</si>
  <si>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</si>
  <si>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</si>
  <si>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</si>
  <si>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</si>
  <si>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</si>
  <si>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</si>
  <si>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</si>
  <si>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</si>
  <si>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</si>
  <si>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</si>
  <si>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</si>
  <si>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</si>
  <si>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</si>
  <si>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</si>
  <si>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</si>
  <si>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</si>
  <si>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</si>
  <si>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</si>
  <si>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</si>
  <si>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</si>
  <si>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</si>
  <si>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</si>
  <si>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</si>
  <si>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</si>
  <si>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</si>
  <si>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</si>
  <si>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</si>
  <si>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</si>
  <si>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</si>
  <si>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</si>
  <si>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</si>
  <si>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</si>
  <si>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</si>
  <si>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</si>
  <si>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</si>
  <si>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</si>
  <si>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</si>
  <si>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</si>
  <si>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</si>
  <si>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</si>
  <si>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</si>
  <si>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</si>
  <si>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</si>
  <si>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</si>
  <si>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</si>
  <si>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</si>
  <si>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</si>
  <si>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</si>
  <si>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</si>
  <si>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</si>
  <si>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</si>
  <si>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</si>
  <si>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</si>
  <si>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</si>
  <si>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</si>
  <si>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</si>
  <si>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</si>
  <si>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</si>
  <si>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</si>
  <si>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</si>
  <si>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</si>
  <si>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</si>
  <si>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</si>
  <si>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</si>
  <si>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</si>
  <si>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</si>
  <si>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</si>
  <si>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</si>
  <si>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</si>
  <si>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</si>
  <si>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</si>
  <si>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</si>
  <si>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</si>
  <si>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</si>
  <si>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</si>
  <si>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</si>
  <si>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</si>
  <si>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</si>
  <si>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</si>
  <si>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</si>
  <si>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</si>
  <si>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</si>
  <si>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</si>
  <si>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</si>
  <si>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</si>
  <si>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</si>
  <si>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</si>
  <si>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</si>
  <si>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</si>
  <si>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</si>
  <si>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</si>
  <si>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</si>
  <si>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</si>
  <si>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</si>
  <si>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</si>
  <si>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</si>
  <si>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</si>
  <si>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</si>
  <si>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</si>
  <si>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</si>
  <si>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</si>
  <si>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</si>
  <si>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</si>
  <si>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</si>
  <si>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</si>
  <si>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</si>
  <si>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</si>
  <si>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</si>
  <si>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</si>
  <si>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</si>
  <si>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</si>
  <si>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</si>
  <si>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</si>
  <si>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</si>
  <si>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</si>
  <si>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</si>
  <si>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</si>
  <si>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</si>
  <si>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</si>
  <si>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</si>
  <si>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</si>
  <si>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</si>
  <si>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</si>
  <si>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</si>
  <si>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</si>
  <si>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</si>
  <si>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</si>
  <si>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</si>
  <si>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</si>
  <si>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</si>
  <si>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</si>
  <si>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</si>
  <si>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</si>
  <si>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</si>
  <si>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</si>
  <si>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</si>
  <si>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</si>
  <si>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</si>
  <si>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</si>
  <si>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</si>
  <si>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</si>
  <si>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</si>
  <si>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</si>
  <si>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</si>
  <si>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</si>
  <si>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</si>
  <si>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</si>
  <si>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</si>
  <si>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</si>
  <si>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</si>
  <si>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</si>
  <si>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</si>
  <si>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</si>
  <si>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</si>
  <si>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</si>
  <si>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</si>
  <si>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</si>
  <si>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</si>
  <si>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</si>
  <si>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</si>
  <si>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</si>
  <si>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</si>
  <si>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</si>
  <si>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</si>
  <si>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</si>
  <si>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</si>
  <si>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</si>
  <si>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</si>
  <si>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</si>
  <si>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</si>
  <si>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</si>
  <si>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</si>
  <si>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</si>
  <si>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</si>
  <si>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</si>
  <si>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</si>
  <si>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</si>
  <si>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</si>
  <si>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</si>
  <si>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</si>
  <si>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</si>
  <si>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</si>
  <si>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</si>
  <si>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</si>
  <si>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</si>
  <si>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</si>
  <si>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</si>
  <si>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</si>
  <si>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</si>
  <si>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</si>
  <si>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</si>
  <si>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</si>
  <si>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</si>
  <si>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</si>
  <si>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</si>
  <si>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</si>
  <si>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</si>
  <si>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</si>
  <si>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</si>
  <si>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</si>
  <si>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</si>
  <si>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</si>
  <si>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</si>
  <si>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</si>
  <si>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</si>
  <si>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</si>
  <si>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</si>
  <si>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</si>
  <si>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</si>
  <si>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</si>
  <si>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</si>
  <si>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</si>
  <si>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</si>
  <si>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</si>
  <si>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</si>
  <si>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</si>
  <si>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</si>
  <si>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</si>
  <si>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</si>
  <si>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</si>
  <si>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</si>
  <si>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</si>
  <si>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</si>
  <si>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</si>
  <si>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</si>
  <si>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</si>
  <si>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</si>
  <si>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</si>
  <si>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</si>
  <si>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</si>
  <si>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</si>
  <si>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</si>
  <si>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</si>
  <si>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</si>
  <si>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</si>
  <si>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</si>
  <si>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</si>
  <si>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</si>
  <si>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</si>
  <si>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</si>
  <si>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</si>
  <si>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</si>
  <si>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</si>
  <si>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</si>
  <si>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</si>
  <si>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</si>
  <si>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</si>
  <si>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</si>
  <si>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</si>
  <si>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</si>
  <si>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</si>
  <si>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</si>
  <si>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</si>
  <si>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</si>
  <si>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</si>
  <si>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</si>
  <si>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</si>
  <si>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</si>
  <si>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</si>
  <si>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</si>
  <si>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</si>
  <si>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</si>
  <si>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</si>
  <si>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</si>
  <si>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</si>
  <si>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</si>
  <si>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</si>
  <si>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</si>
  <si>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</si>
  <si>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</si>
  <si>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</si>
  <si>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</si>
  <si>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</si>
  <si>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</si>
  <si>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</si>
  <si>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</si>
  <si>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</si>
  <si>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</si>
  <si>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</si>
  <si>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</si>
  <si>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</si>
  <si>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</si>
  <si>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</si>
  <si>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</si>
  <si>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</si>
  <si>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</si>
  <si>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</si>
  <si>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</si>
  <si>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</si>
  <si>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</si>
  <si>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</si>
  <si>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</si>
  <si>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</si>
  <si>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</si>
  <si>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</si>
  <si>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</si>
  <si>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</si>
  <si>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</si>
  <si>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</si>
  <si>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</si>
  <si>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</si>
  <si>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</si>
  <si>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</si>
  <si>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</si>
  <si>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</si>
  <si>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</si>
  <si>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</si>
  <si>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</si>
  <si>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</si>
  <si>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</si>
  <si>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</si>
  <si>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</si>
  <si>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</si>
  <si>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</si>
  <si>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</si>
  <si>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</si>
  <si>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</si>
  <si>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</si>
  <si>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</si>
  <si>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</si>
  <si>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</si>
  <si>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</si>
  <si>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</si>
  <si>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</si>
  <si>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</si>
  <si>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</si>
  <si>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</si>
  <si>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</si>
  <si>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</si>
  <si>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</si>
  <si>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</si>
  <si>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</si>
  <si>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</si>
  <si>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</si>
  <si>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</si>
  <si>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</si>
  <si>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</si>
  <si>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</si>
  <si>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</si>
  <si>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</si>
  <si>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</si>
  <si>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</si>
  <si>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</si>
  <si>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</si>
  <si>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</si>
  <si>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</si>
  <si>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</si>
  <si>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</si>
  <si>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</si>
  <si>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</si>
  <si>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</si>
  <si>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</si>
  <si>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</si>
  <si>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</si>
  <si>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</si>
  <si>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</si>
  <si>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</si>
  <si>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</si>
  <si>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</si>
  <si>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</si>
  <si>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</si>
  <si>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</si>
  <si>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</si>
  <si>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</si>
  <si>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</si>
  <si>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</si>
  <si>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</si>
  <si>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</si>
  <si>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</si>
  <si>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</si>
  <si>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</si>
  <si>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</si>
  <si>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</si>
  <si>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</si>
  <si>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</si>
  <si>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</si>
  <si>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</si>
  <si>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</si>
  <si>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</si>
  <si>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</si>
  <si>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</si>
  <si>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</si>
  <si>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</si>
  <si>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</si>
  <si>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</si>
  <si>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</si>
  <si>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</si>
  <si>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</si>
  <si>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</si>
  <si>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</si>
  <si>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</si>
  <si>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</si>
  <si>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</si>
  <si>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</si>
  <si>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</si>
  <si>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</si>
  <si>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</si>
  <si>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</si>
  <si>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</si>
  <si>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</si>
  <si>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</si>
  <si>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</si>
  <si>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</si>
  <si>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</si>
  <si>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</si>
  <si>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</si>
  <si>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</si>
  <si>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</si>
  <si>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</si>
  <si>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</si>
  <si>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</si>
  <si>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</si>
  <si>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</si>
  <si>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</si>
  <si>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</si>
  <si>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</si>
  <si>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</si>
  <si>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</si>
  <si>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</si>
  <si>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</si>
  <si>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</si>
  <si>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</si>
  <si>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</si>
  <si>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</si>
  <si>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</si>
  <si>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</si>
  <si>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</si>
  <si>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</si>
  <si>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</si>
  <si>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</si>
  <si>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</si>
  <si>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</si>
  <si>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</si>
  <si>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</si>
  <si>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</si>
  <si>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</si>
  <si>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</si>
  <si>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</si>
  <si>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</si>
  <si>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</si>
  <si>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</si>
  <si>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</si>
  <si>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</si>
  <si>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</si>
  <si>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</si>
  <si>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</si>
  <si>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</si>
  <si>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</si>
  <si>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</si>
  <si>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</si>
  <si>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</si>
  <si>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</si>
  <si>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</si>
  <si>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</si>
  <si>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</si>
  <si>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</si>
  <si>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</si>
  <si>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</si>
  <si>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</si>
  <si>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</si>
  <si>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</si>
  <si>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</si>
  <si>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</si>
  <si>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</si>
  <si>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</si>
  <si>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</si>
  <si>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</si>
  <si>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</si>
  <si>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</si>
  <si>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</si>
  <si>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</si>
  <si>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</si>
  <si>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</si>
  <si>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</si>
  <si>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</si>
  <si>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</si>
  <si>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</si>
  <si>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</si>
  <si>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</si>
  <si>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</si>
  <si>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</si>
  <si>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</si>
  <si>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</si>
  <si>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</si>
  <si>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</si>
  <si>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</si>
  <si>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</si>
  <si>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</si>
  <si>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</si>
  <si>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</si>
  <si>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</si>
  <si>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</si>
  <si>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</si>
  <si>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</si>
  <si>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</si>
  <si>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</si>
  <si>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</si>
  <si>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</si>
  <si>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</si>
  <si>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</si>
  <si>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</si>
  <si>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</si>
  <si>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</si>
  <si>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</si>
  <si>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</si>
  <si>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</si>
  <si>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</si>
  <si>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</si>
  <si>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</si>
  <si>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</si>
  <si>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</si>
  <si>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</si>
  <si>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</si>
  <si>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</si>
  <si>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</si>
  <si>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</si>
  <si>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</si>
  <si>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</si>
  <si>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</si>
  <si>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</si>
  <si>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</si>
  <si>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</si>
  <si>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</si>
  <si>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</si>
  <si>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</si>
  <si>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</si>
  <si>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</si>
  <si>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</si>
  <si>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</si>
  <si>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</si>
  <si>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</si>
  <si>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</si>
  <si>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</si>
  <si>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</si>
  <si>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</si>
  <si>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</si>
  <si>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</si>
  <si>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</si>
  <si>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</si>
  <si>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</si>
  <si>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</si>
  <si>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</si>
  <si>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</si>
  <si>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</si>
  <si>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</si>
  <si>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</si>
  <si>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</si>
  <si>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</si>
  <si>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</si>
  <si>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</si>
  <si>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</si>
  <si>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</si>
  <si>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</si>
  <si>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</si>
  <si>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</si>
  <si>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</si>
  <si>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</si>
  <si>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</si>
  <si>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</si>
  <si>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</si>
  <si>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</si>
  <si>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</si>
  <si>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</si>
  <si>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</si>
  <si>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</si>
  <si>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</si>
  <si>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</si>
  <si>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</si>
  <si>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</si>
  <si>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</si>
  <si>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</si>
  <si>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</si>
  <si>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</si>
  <si>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</si>
  <si>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</si>
  <si>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</si>
  <si>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</si>
  <si>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</si>
  <si>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</si>
  <si>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</si>
  <si>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</si>
  <si>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</si>
  <si>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</si>
  <si>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</si>
  <si>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</si>
  <si>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</si>
  <si>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</si>
  <si>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</si>
  <si>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</si>
  <si>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</si>
  <si>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</si>
  <si>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</si>
  <si>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</si>
  <si>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</si>
  <si>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</si>
  <si>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</si>
  <si>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</si>
  <si>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</si>
  <si>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</si>
  <si>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</si>
  <si>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</si>
  <si>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</si>
  <si>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</si>
  <si>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</si>
  <si>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</si>
  <si>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</si>
  <si>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</si>
  <si>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</si>
  <si>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</si>
  <si>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</si>
  <si>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</si>
  <si>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</si>
  <si>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</si>
  <si>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</si>
  <si>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</si>
  <si>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</si>
  <si>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</si>
  <si>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</si>
  <si>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</si>
  <si>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</si>
  <si>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</si>
  <si>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</si>
  <si>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</si>
  <si>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</si>
  <si>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</si>
  <si>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</si>
  <si>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</si>
  <si>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</si>
  <si>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</si>
  <si>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</si>
  <si>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</si>
  <si>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</si>
  <si>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</si>
  <si>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</si>
  <si>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</si>
  <si>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</si>
  <si>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</si>
  <si>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</si>
  <si>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</si>
  <si>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</si>
  <si>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</si>
  <si>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</si>
  <si>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</si>
  <si>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</si>
  <si>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</si>
  <si>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</si>
  <si>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</si>
  <si>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</si>
  <si>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</si>
  <si>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</si>
  <si>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</si>
  <si>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</si>
  <si>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</si>
  <si>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</si>
  <si>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</si>
  <si>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</si>
  <si>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</si>
  <si>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</si>
  <si>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</si>
  <si>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</si>
  <si>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</si>
  <si>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</si>
  <si>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</si>
  <si>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</si>
  <si>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</si>
  <si>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</si>
  <si>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</si>
  <si>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</si>
  <si>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</si>
  <si>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</si>
  <si>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</si>
  <si>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</si>
  <si>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</si>
  <si>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</si>
  <si>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</si>
  <si>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</si>
  <si>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</si>
  <si>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</si>
  <si>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</si>
  <si>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</si>
  <si>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</si>
  <si>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</si>
  <si>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</si>
  <si>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</si>
  <si>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</si>
  <si>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</si>
  <si>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</si>
  <si>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</si>
  <si>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</si>
  <si>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</si>
  <si>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</si>
  <si>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</si>
  <si>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</si>
  <si>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</si>
  <si>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</si>
  <si>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</si>
  <si>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</si>
  <si>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</si>
  <si>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</si>
  <si>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</si>
  <si>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</si>
  <si>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</si>
  <si>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</si>
  <si>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</si>
  <si>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</si>
  <si>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</si>
  <si>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</si>
  <si>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</si>
  <si>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</si>
  <si>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</si>
  <si>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</si>
  <si>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</si>
  <si>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</si>
  <si>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</si>
  <si>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</si>
  <si>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</si>
  <si>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</si>
  <si>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</si>
  <si>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</si>
  <si>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</si>
  <si>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</si>
  <si>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</si>
  <si>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</si>
  <si>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</si>
  <si>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</si>
  <si>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</si>
  <si>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</si>
  <si>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</si>
  <si>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</si>
  <si>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</si>
  <si>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</si>
  <si>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</si>
  <si>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</si>
  <si>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</si>
  <si>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</si>
  <si>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</si>
  <si>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</si>
  <si>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</si>
  <si>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</si>
  <si>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</si>
  <si>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</si>
  <si>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</si>
  <si>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</si>
  <si>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</si>
  <si>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</si>
  <si>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</si>
  <si>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</si>
  <si>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</si>
  <si>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</si>
  <si>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</si>
  <si>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</si>
  <si>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</si>
  <si>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</si>
  <si>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</si>
  <si>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</si>
  <si>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</si>
  <si>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</si>
  <si>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</si>
  <si>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</si>
  <si>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</si>
  <si>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</si>
  <si>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</si>
  <si>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</si>
  <si>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</si>
  <si>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</si>
  <si>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</si>
  <si>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</si>
  <si>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</si>
  <si>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</si>
  <si>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</si>
  <si>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</si>
  <si>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</si>
  <si>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</si>
  <si>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</si>
  <si>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</si>
  <si>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</si>
  <si>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</si>
  <si>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</si>
  <si>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</si>
  <si>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</si>
  <si>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</si>
  <si>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</si>
  <si>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</si>
  <si>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</si>
  <si>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</si>
  <si>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</si>
  <si>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</si>
  <si>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</si>
  <si>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</si>
  <si>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</si>
  <si>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</si>
  <si>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</si>
  <si>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</si>
  <si>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</si>
  <si>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</si>
  <si>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</si>
  <si>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</si>
  <si>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</si>
  <si>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</si>
  <si>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</si>
  <si>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</si>
  <si>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</si>
  <si>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</si>
  <si>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</si>
  <si>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</si>
  <si>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</si>
  <si>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</si>
  <si>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</si>
  <si>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</si>
  <si>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</si>
  <si>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</si>
  <si>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</si>
  <si>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</si>
  <si>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</si>
  <si>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</si>
  <si>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</si>
  <si>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</si>
  <si>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</si>
  <si>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</si>
  <si>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</si>
  <si>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</si>
  <si>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</si>
  <si>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</si>
  <si>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</si>
  <si>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</si>
  <si>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</si>
  <si>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</si>
  <si>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</si>
  <si>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</si>
  <si>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</si>
  <si>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</si>
  <si>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</si>
  <si>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</si>
  <si>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</si>
  <si>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</si>
  <si>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</si>
  <si>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</si>
  <si>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</si>
  <si>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</si>
  <si>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</si>
  <si>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</si>
  <si>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</si>
  <si>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</si>
  <si>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</si>
  <si>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</si>
  <si>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</si>
  <si>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</si>
  <si>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</si>
  <si>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</si>
  <si>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</si>
  <si>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</si>
  <si>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</si>
  <si>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</si>
  <si>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</si>
  <si>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</si>
  <si>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</si>
  <si>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</si>
  <si>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</si>
  <si>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</si>
  <si>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</si>
  <si>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</si>
  <si>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</si>
  <si>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</si>
  <si>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</si>
  <si>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</si>
  <si>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</si>
  <si>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</si>
  <si>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</si>
  <si>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</si>
  <si>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</si>
  <si>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</si>
  <si>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</si>
  <si>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</si>
  <si>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</si>
  <si>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</si>
  <si>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</si>
  <si>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</si>
  <si>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</si>
  <si>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</si>
  <si>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</si>
  <si>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</si>
  <si>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</si>
  <si>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</si>
  <si>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</si>
  <si>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</si>
  <si>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</si>
  <si>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</si>
  <si>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</si>
  <si>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</si>
  <si>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</si>
  <si>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</si>
  <si>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</si>
  <si>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</si>
  <si>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</si>
  <si>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</si>
  <si>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</si>
  <si>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</si>
  <si>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</si>
  <si>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</si>
  <si>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</si>
  <si>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</si>
  <si>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</si>
  <si>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</si>
  <si>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</si>
  <si>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</si>
  <si>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</si>
  <si>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</si>
  <si>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</si>
  <si>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</si>
  <si>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</si>
  <si>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</si>
  <si>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</si>
  <si>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</si>
  <si>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</si>
  <si>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</si>
  <si>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</si>
  <si>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</si>
  <si>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</si>
  <si>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</si>
  <si>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</si>
  <si>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</si>
  <si>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</si>
  <si>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</si>
  <si>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</si>
  <si>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</si>
  <si>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</si>
  <si>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</si>
  <si>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</si>
  <si>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</si>
  <si>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</si>
  <si>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</si>
  <si>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</si>
  <si>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</si>
  <si>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</si>
  <si>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</si>
  <si>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</si>
  <si>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</si>
  <si>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</si>
  <si>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</si>
  <si>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</si>
  <si>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</si>
  <si>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</si>
  <si>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</si>
  <si>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</si>
  <si>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</si>
  <si>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</si>
  <si>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</si>
  <si>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</si>
  <si>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</si>
  <si>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</si>
  <si>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</si>
  <si>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</si>
  <si>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</si>
  <si>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</si>
  <si>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</si>
  <si>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</si>
  <si>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</si>
  <si>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</si>
  <si>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</si>
  <si>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</si>
  <si>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</si>
  <si>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</si>
  <si>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</si>
  <si>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</si>
  <si>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</si>
  <si>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</si>
  <si>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</si>
  <si>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</si>
  <si>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</si>
  <si>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</si>
  <si>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</si>
  <si>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</si>
  <si>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</si>
  <si>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</si>
  <si>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</si>
  <si>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</si>
  <si>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</si>
  <si>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</si>
  <si>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</si>
  <si>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</si>
  <si>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</si>
  <si>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</si>
  <si>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</si>
  <si>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</si>
  <si>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</si>
  <si>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</si>
  <si>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</si>
  <si>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</si>
  <si>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</si>
  <si>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</si>
  <si>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</si>
  <si>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</si>
  <si>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</si>
  <si>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</si>
  <si>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</si>
  <si>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</si>
  <si>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</si>
  <si>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</si>
  <si>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</si>
  <si>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</si>
  <si>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</si>
  <si>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</si>
  <si>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</si>
  <si>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</si>
  <si>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</si>
  <si>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</si>
  <si>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</si>
  <si>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</si>
  <si>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</si>
  <si>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</si>
  <si>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</si>
  <si>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</si>
  <si>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</si>
  <si>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</si>
  <si>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</si>
  <si>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</si>
  <si>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</si>
  <si>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</si>
  <si>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</si>
  <si>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</si>
  <si>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</si>
  <si>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</si>
  <si>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</si>
  <si>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</si>
  <si>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</si>
  <si>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</si>
  <si>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</si>
  <si>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</si>
  <si>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</si>
  <si>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</si>
  <si>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</si>
  <si>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</si>
  <si>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</si>
  <si>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</si>
  <si>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</si>
  <si>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</si>
  <si>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</si>
  <si>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</si>
  <si>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</si>
  <si>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</si>
  <si>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</si>
  <si>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</si>
  <si>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</si>
  <si>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</si>
  <si>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</si>
  <si>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</si>
  <si>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</si>
  <si>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</si>
  <si>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</si>
  <si>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</si>
  <si>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</si>
  <si>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</si>
  <si>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</si>
  <si>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</si>
  <si>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</si>
  <si>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</si>
  <si>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</si>
  <si>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</si>
  <si>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</si>
  <si>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</si>
  <si>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</si>
  <si>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</si>
  <si>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</si>
  <si>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</si>
  <si>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</si>
  <si>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</si>
  <si>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</si>
  <si>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</si>
  <si>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</si>
  <si>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</si>
  <si>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</si>
  <si>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</si>
  <si>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</si>
  <si>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</si>
  <si>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</si>
  <si>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</si>
  <si>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</si>
  <si>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</si>
  <si>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</si>
  <si>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</si>
  <si>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</si>
  <si>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</si>
  <si>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</si>
  <si>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</si>
  <si>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</si>
  <si>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</si>
  <si>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</si>
  <si>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</si>
  <si>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</si>
  <si>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</si>
  <si>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</si>
  <si>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</si>
  <si>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</si>
  <si>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</si>
  <si>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</si>
  <si>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</si>
  <si>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</si>
  <si>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</si>
  <si>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</si>
  <si>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</si>
  <si>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</si>
  <si>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</si>
  <si>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</si>
  <si>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</si>
  <si>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</si>
  <si>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</si>
  <si>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</si>
  <si>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</si>
  <si>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</si>
  <si>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</si>
  <si>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</si>
  <si>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</si>
  <si>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</si>
  <si>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</si>
  <si>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</si>
  <si>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</si>
  <si>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</si>
  <si>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</si>
  <si>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</si>
  <si>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</si>
  <si>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</si>
  <si>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</si>
  <si>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</si>
  <si>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</si>
  <si>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</si>
  <si>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</si>
  <si>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</si>
  <si>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</si>
  <si>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</si>
  <si>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</si>
  <si>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</si>
  <si>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</si>
  <si>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</si>
  <si>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</si>
  <si>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</si>
  <si>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</si>
  <si>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</si>
  <si>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</si>
  <si>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</si>
  <si>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</si>
  <si>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</si>
  <si>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</si>
  <si>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</si>
  <si>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</si>
  <si>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</si>
  <si>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</si>
  <si>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</si>
  <si>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</si>
  <si>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</si>
  <si>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</si>
  <si>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</si>
  <si>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</si>
  <si>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</si>
  <si>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</si>
  <si>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</si>
  <si>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</si>
  <si>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</si>
  <si>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</si>
  <si>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</si>
  <si>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</si>
  <si>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</si>
  <si>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</si>
  <si>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</si>
  <si>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</si>
  <si>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</si>
  <si>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</si>
  <si>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</si>
  <si>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</si>
  <si>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</si>
  <si>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</si>
  <si>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</si>
  <si>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</si>
  <si>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</si>
  <si>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</si>
  <si>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</si>
  <si>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</si>
  <si>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</si>
  <si>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</si>
  <si>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</si>
  <si>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</si>
  <si>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</si>
  <si>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</si>
  <si>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</si>
  <si>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</si>
  <si>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</si>
  <si>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</si>
  <si>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</si>
  <si>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</si>
  <si>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</si>
  <si>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</si>
  <si>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</si>
  <si>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</si>
  <si>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</si>
  <si>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</si>
  <si>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</si>
  <si>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</si>
  <si>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</si>
  <si>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</si>
  <si>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</si>
  <si>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</si>
  <si>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</si>
  <si>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</si>
  <si>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</si>
  <si>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</si>
  <si>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</si>
  <si>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</si>
  <si>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</si>
  <si>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</si>
  <si>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</si>
  <si>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</si>
  <si>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</si>
  <si>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</si>
  <si>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</si>
  <si>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</si>
  <si>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</si>
  <si>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</si>
  <si>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</si>
  <si>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</si>
  <si>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</si>
  <si>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</si>
  <si>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</si>
  <si>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</si>
  <si>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</si>
  <si>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</si>
  <si>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</si>
  <si>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</si>
  <si>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</si>
  <si>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</si>
  <si>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</si>
  <si>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</si>
  <si>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</si>
  <si>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</si>
  <si>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</si>
  <si>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</si>
  <si>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</si>
  <si>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</si>
  <si>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</si>
  <si>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</si>
  <si>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</si>
  <si>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</si>
  <si>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</si>
  <si>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</si>
  <si>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</si>
  <si>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</si>
  <si>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</si>
  <si>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</si>
  <si>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</si>
  <si>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</si>
  <si>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</si>
  <si>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</si>
  <si>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</si>
  <si>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</si>
  <si>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</si>
  <si>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</si>
  <si>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</si>
  <si>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</si>
  <si>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</si>
  <si>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</si>
  <si>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</si>
  <si>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</si>
  <si>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</si>
  <si>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</si>
  <si>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</si>
  <si>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</si>
  <si>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</si>
  <si>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</si>
  <si>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</si>
  <si>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</si>
  <si>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</si>
  <si>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</si>
  <si>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</si>
  <si>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</si>
  <si>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</si>
  <si>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</si>
  <si>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</si>
  <si>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</si>
  <si>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</si>
  <si>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</si>
  <si>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</si>
  <si>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</si>
  <si>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</si>
  <si>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</si>
  <si>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</si>
  <si>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</si>
  <si>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</si>
  <si>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</si>
  <si>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</si>
  <si>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</si>
  <si>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</si>
  <si>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</si>
  <si>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</si>
  <si>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</si>
  <si>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</si>
  <si>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</si>
  <si>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</si>
  <si>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</si>
  <si>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</si>
  <si>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</si>
  <si>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</si>
  <si>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</si>
  <si>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</si>
  <si>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</si>
  <si>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</si>
  <si>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</si>
  <si>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</si>
  <si>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</si>
  <si>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</si>
  <si>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</si>
  <si>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</si>
  <si>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</si>
  <si>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</si>
  <si>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</si>
  <si>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</si>
  <si>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</si>
  <si>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</si>
  <si>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</si>
  <si>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</si>
  <si>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</si>
  <si>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</si>
  <si>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</si>
  <si>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</si>
  <si>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</si>
  <si>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</si>
  <si>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</si>
  <si>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</si>
  <si>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</si>
  <si>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</si>
  <si>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</si>
  <si>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</si>
  <si>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</si>
  <si>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</si>
  <si>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</si>
  <si>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</si>
  <si>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</si>
  <si>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</si>
  <si>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</si>
  <si>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</si>
  <si>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</si>
  <si>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</si>
  <si>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</si>
  <si>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</si>
  <si>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</si>
  <si>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</si>
  <si>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</si>
  <si>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</si>
  <si>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</si>
  <si>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</si>
  <si>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</si>
  <si>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</si>
  <si>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</si>
  <si>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</si>
  <si>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</si>
  <si>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</si>
  <si>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</si>
  <si>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</si>
  <si>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</si>
  <si>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</si>
  <si>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</si>
  <si>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</si>
  <si>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</si>
  <si>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</si>
  <si>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</si>
  <si>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</si>
  <si>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</si>
  <si>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</si>
  <si>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</si>
  <si>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</si>
  <si>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</si>
  <si>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</si>
  <si>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</si>
  <si>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</si>
  <si>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</si>
  <si>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</si>
  <si>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</si>
  <si>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</si>
  <si>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</si>
  <si>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</si>
  <si>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</si>
  <si>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</si>
  <si>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</si>
  <si>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</si>
  <si>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</si>
  <si>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</si>
  <si>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</si>
  <si>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</si>
  <si>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</si>
  <si>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</si>
  <si>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</si>
  <si>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</si>
  <si>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</si>
  <si>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</si>
  <si>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</si>
  <si>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</si>
  <si>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</si>
  <si>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</si>
  <si>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</si>
  <si>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</si>
  <si>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</si>
  <si>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</si>
  <si>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</si>
  <si>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</si>
  <si>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</si>
  <si>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</si>
  <si>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</si>
  <si>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</si>
  <si>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</si>
  <si>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</si>
  <si>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</si>
  <si>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</si>
  <si>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</si>
  <si>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</si>
  <si>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</si>
  <si>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</si>
  <si>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</si>
  <si>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</si>
  <si>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</si>
  <si>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</si>
  <si>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</si>
  <si>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</si>
  <si>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</si>
  <si>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</si>
  <si>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</si>
  <si>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</si>
  <si>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</si>
  <si>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</si>
  <si>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</si>
  <si>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</si>
  <si>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</si>
  <si>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</si>
  <si>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</si>
  <si>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</si>
  <si>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</si>
  <si>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</si>
  <si>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</si>
  <si>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</si>
  <si>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</si>
  <si>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</si>
  <si>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</si>
  <si>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</si>
  <si>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</si>
  <si>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</si>
  <si>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</si>
  <si>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</si>
  <si>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</si>
  <si>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</si>
  <si>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</si>
  <si>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</si>
  <si>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</si>
  <si>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</si>
  <si>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</si>
  <si>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</si>
  <si>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</si>
  <si>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</si>
  <si>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</si>
  <si>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</si>
  <si>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</si>
  <si>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</si>
  <si>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</si>
  <si>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</si>
  <si>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</si>
  <si>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</si>
  <si>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</si>
  <si>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</si>
  <si>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</si>
  <si>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</si>
  <si>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</si>
  <si>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</si>
  <si>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</si>
  <si>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</si>
  <si>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</si>
  <si>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</si>
  <si>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</si>
  <si>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</si>
  <si>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</si>
  <si>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</si>
  <si>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</si>
  <si>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</si>
  <si>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</si>
  <si>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</si>
  <si>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</si>
  <si>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</si>
  <si>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</si>
  <si>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</si>
  <si>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</si>
  <si>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</si>
  <si>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</si>
  <si>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</si>
  <si>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</si>
  <si>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</si>
  <si>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</si>
  <si>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</si>
  <si>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</si>
  <si>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</si>
  <si>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</si>
  <si>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</si>
  <si>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</si>
  <si>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</si>
  <si>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</si>
  <si>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</si>
  <si>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</si>
  <si>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</si>
  <si>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</si>
  <si>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</si>
  <si>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</si>
  <si>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</si>
  <si>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</si>
  <si>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</si>
  <si>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</si>
  <si>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</si>
  <si>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</si>
  <si>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</si>
  <si>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</si>
  <si>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</si>
  <si>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</si>
  <si>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</si>
  <si>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</si>
  <si>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</si>
  <si>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</si>
  <si>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</si>
  <si>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</si>
  <si>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</si>
  <si>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</si>
  <si>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</si>
  <si>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</si>
  <si>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</si>
  <si>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</si>
  <si>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</si>
  <si>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</si>
  <si>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</si>
  <si>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</si>
  <si>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</si>
  <si>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</si>
  <si>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</si>
  <si>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</si>
  <si>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</si>
  <si>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</si>
  <si>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</si>
  <si>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</si>
  <si>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</si>
  <si>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</si>
  <si>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</si>
  <si>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</si>
  <si>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</si>
  <si>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</si>
  <si>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</si>
  <si>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</si>
  <si>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</si>
  <si>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</si>
  <si>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</si>
  <si>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</si>
  <si>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</si>
  <si>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</si>
  <si>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</si>
  <si>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</si>
  <si>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</si>
  <si>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</si>
  <si>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</si>
  <si>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</si>
  <si>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</si>
  <si>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</si>
  <si>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</si>
  <si>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</si>
  <si>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</si>
  <si>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</si>
  <si>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</si>
  <si>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</si>
  <si>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</si>
  <si>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</si>
  <si>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</si>
  <si>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</si>
  <si>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</si>
  <si>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</si>
  <si>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</si>
  <si>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</si>
  <si>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</si>
  <si>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</si>
  <si>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</si>
  <si>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</si>
  <si>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</si>
  <si>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</si>
  <si>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</si>
  <si>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</si>
  <si>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</si>
  <si>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</si>
  <si>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</si>
  <si>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</si>
  <si>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</si>
  <si>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</si>
  <si>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</si>
  <si>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</si>
  <si>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</si>
  <si>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</si>
  <si>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</si>
  <si>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</si>
  <si>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</si>
  <si>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</si>
  <si>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</si>
  <si>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</si>
  <si>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</si>
  <si>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</si>
  <si>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</si>
  <si>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</si>
  <si>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</si>
  <si>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</si>
  <si>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</si>
  <si>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</si>
  <si>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</si>
  <si>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</si>
  <si>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</si>
  <si>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</si>
  <si>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</si>
  <si>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</si>
  <si>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</si>
  <si>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</si>
  <si>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</si>
  <si>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</si>
  <si>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</si>
  <si>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</si>
  <si>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</si>
  <si>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</si>
  <si>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</si>
  <si>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</si>
  <si>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</si>
  <si>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</si>
  <si>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</si>
  <si>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</si>
  <si>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</si>
  <si>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</si>
  <si>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</si>
  <si>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</si>
  <si>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</si>
  <si>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</si>
  <si>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</si>
  <si>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</si>
  <si>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</si>
  <si>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</si>
  <si>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</si>
  <si>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</si>
  <si>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</si>
  <si>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</si>
  <si>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</si>
  <si>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</si>
  <si>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</si>
  <si>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</si>
  <si>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</si>
  <si>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</si>
  <si>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</si>
  <si>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</si>
  <si>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</si>
  <si>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</si>
  <si>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</si>
  <si>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</si>
  <si>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</si>
  <si>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</si>
  <si>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</si>
  <si>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</si>
  <si>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</si>
  <si>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</si>
  <si>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</si>
  <si>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</si>
  <si>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</si>
  <si>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</si>
  <si>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</si>
  <si>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</si>
  <si>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</si>
  <si>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</si>
  <si>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</si>
  <si>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</si>
  <si>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</si>
  <si>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</si>
  <si>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</si>
  <si>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</si>
  <si>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</si>
  <si>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</si>
  <si>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</si>
  <si>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</si>
  <si>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</si>
  <si>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</si>
  <si>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</si>
  <si>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</si>
  <si>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</si>
  <si>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</si>
  <si>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</si>
  <si>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</si>
  <si>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</si>
  <si>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</si>
  <si>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</si>
  <si>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</si>
  <si>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</si>
  <si>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</si>
  <si>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</si>
  <si>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</si>
  <si>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</si>
  <si>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</si>
  <si>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</si>
  <si>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</si>
  <si>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</si>
  <si>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</si>
  <si>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</si>
  <si>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</si>
  <si>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</si>
  <si>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</si>
  <si>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</si>
  <si>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</si>
  <si>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</si>
  <si>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</si>
  <si>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</si>
  <si>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</si>
  <si>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</si>
  <si>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</si>
  <si>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</si>
  <si>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</si>
  <si>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</si>
  <si>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</si>
  <si>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</si>
  <si>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</si>
  <si>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</si>
  <si>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</si>
  <si>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</si>
  <si>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</si>
  <si>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</si>
  <si>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</si>
  <si>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</si>
  <si>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</si>
  <si>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</si>
  <si>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</si>
  <si>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</si>
  <si>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</si>
  <si>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</si>
  <si>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</si>
  <si>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</si>
  <si>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</si>
  <si>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</si>
  <si>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</si>
  <si>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</si>
  <si>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</si>
  <si>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</si>
  <si>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</si>
  <si>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</si>
  <si>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</si>
  <si>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</si>
  <si>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</si>
  <si>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</si>
  <si>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</si>
  <si>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</si>
  <si>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</si>
  <si>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</si>
  <si>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</si>
  <si>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</si>
  <si>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</si>
  <si>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</si>
  <si>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</si>
  <si>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</si>
  <si>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</si>
  <si>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</si>
  <si>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</si>
  <si>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</si>
  <si>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</si>
  <si>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</si>
  <si>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</si>
  <si>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</si>
  <si>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</si>
  <si>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</si>
  <si>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</si>
  <si>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</si>
  <si>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</si>
  <si>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</si>
  <si>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</si>
  <si>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</si>
  <si>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</si>
  <si>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</si>
  <si>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</si>
  <si>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</si>
  <si>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</si>
  <si>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</si>
  <si>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</si>
  <si>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</si>
  <si>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</si>
  <si>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</si>
  <si>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</si>
  <si>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</si>
  <si>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</si>
  <si>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</si>
  <si>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</si>
  <si>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</si>
  <si>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</si>
  <si>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</si>
  <si>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</si>
  <si>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</si>
  <si>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</si>
  <si>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</si>
  <si>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</si>
  <si>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</si>
  <si>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</si>
  <si>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</si>
  <si>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</si>
  <si>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</si>
  <si>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</si>
  <si>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</si>
  <si>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</si>
  <si>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</si>
  <si>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</si>
  <si>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</si>
  <si>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</si>
  <si>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</si>
  <si>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</si>
  <si>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</si>
  <si>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</si>
  <si>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</si>
  <si>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</si>
  <si>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</si>
  <si>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</si>
  <si>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</si>
  <si>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</si>
  <si>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</si>
  <si>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</si>
  <si>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</si>
  <si>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</si>
  <si>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</si>
  <si>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</si>
  <si>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</si>
  <si>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</si>
  <si>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</si>
  <si>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</si>
  <si>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</si>
  <si>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</si>
  <si>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</si>
  <si>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</si>
  <si>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</si>
  <si>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</si>
  <si>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</si>
  <si>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</si>
  <si>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</si>
  <si>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</si>
  <si>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</si>
  <si>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</si>
  <si>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</si>
  <si>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</si>
  <si>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</si>
  <si>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</si>
  <si>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</si>
  <si>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</si>
  <si>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</si>
  <si>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</si>
  <si>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</si>
  <si>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</si>
  <si>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</si>
  <si>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</si>
  <si>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</si>
  <si>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</si>
  <si>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</si>
  <si>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</si>
  <si>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</si>
  <si>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</si>
  <si>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</si>
  <si>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</si>
  <si>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</si>
  <si>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</si>
  <si>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</si>
  <si>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</si>
  <si>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</si>
  <si>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</si>
  <si>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</si>
  <si>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</si>
  <si>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</si>
  <si>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</si>
  <si>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</si>
  <si>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</si>
  <si>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</si>
  <si>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</si>
  <si>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</si>
  <si>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</si>
  <si>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</si>
  <si>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</si>
  <si>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</si>
  <si>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</si>
  <si>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</si>
  <si>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</si>
  <si>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</si>
  <si>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</si>
  <si>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</si>
  <si>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</si>
  <si>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</si>
  <si>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</si>
  <si>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</si>
  <si>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</si>
  <si>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</si>
  <si>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</si>
  <si>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</si>
  <si>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</si>
  <si>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</si>
  <si>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</si>
  <si>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</si>
  <si>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</si>
  <si>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</si>
  <si>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</si>
  <si>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</si>
  <si>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</si>
  <si>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</si>
  <si>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</si>
  <si>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</si>
  <si>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</si>
  <si>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</si>
  <si>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</si>
  <si>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</si>
  <si>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</si>
  <si>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</si>
  <si>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</si>
  <si>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</si>
  <si>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</si>
  <si>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</si>
  <si>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</si>
  <si>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</si>
  <si>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</si>
  <si>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</si>
  <si>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</si>
  <si>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</si>
  <si>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</si>
  <si>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</si>
  <si>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</si>
  <si>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</si>
  <si>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</si>
  <si>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</si>
  <si>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</si>
  <si>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</si>
  <si>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</si>
  <si>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</si>
  <si>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</si>
  <si>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</si>
  <si>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</si>
  <si>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</si>
  <si>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</si>
  <si>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</si>
  <si>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</si>
  <si>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</si>
  <si>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</si>
  <si>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</si>
  <si>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</si>
  <si>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</si>
  <si>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</si>
  <si>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</si>
  <si>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</si>
  <si>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</si>
  <si>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</si>
  <si>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</si>
  <si>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</si>
  <si>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</si>
  <si>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</si>
  <si>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</si>
  <si>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</si>
  <si>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</si>
  <si>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</si>
  <si>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</si>
  <si>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</si>
  <si>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</si>
  <si>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</si>
  <si>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</si>
  <si>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</si>
  <si>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</si>
  <si>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</si>
  <si>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</si>
  <si>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</si>
  <si>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</si>
  <si>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</si>
  <si>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</si>
  <si>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</si>
  <si>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</si>
  <si>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</si>
  <si>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</si>
  <si>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</si>
  <si>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</si>
  <si>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</si>
  <si>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</si>
  <si>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</si>
  <si>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</si>
  <si>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</si>
  <si>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</si>
  <si>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</si>
  <si>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</si>
  <si>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</si>
  <si>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</si>
  <si>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</si>
  <si>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</si>
  <si>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</si>
  <si>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</si>
  <si>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</si>
  <si>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</si>
  <si>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</si>
  <si>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</si>
  <si>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</si>
  <si>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</si>
  <si>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</si>
  <si>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</si>
  <si>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</si>
  <si>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</si>
  <si>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</si>
  <si>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</si>
  <si>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</si>
  <si>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</si>
  <si>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</si>
  <si>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</si>
  <si>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</si>
  <si>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</si>
  <si>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</si>
  <si>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</si>
  <si>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</si>
  <si>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</si>
  <si>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</si>
  <si>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</si>
  <si>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</si>
  <si>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</si>
  <si>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</si>
  <si>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</si>
  <si>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</si>
  <si>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</si>
  <si>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</si>
  <si>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</si>
  <si>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</si>
  <si>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</si>
  <si>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</si>
  <si>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</si>
  <si>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</si>
  <si>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</si>
  <si>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</si>
  <si>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</si>
  <si>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</si>
  <si>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</si>
  <si>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</si>
  <si>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</si>
  <si>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</si>
  <si>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</si>
  <si>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</si>
  <si>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</si>
  <si>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</si>
  <si>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</si>
  <si>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</si>
  <si>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</si>
  <si>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</si>
  <si>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</si>
  <si>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</si>
  <si>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</si>
  <si>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</si>
  <si>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</si>
  <si>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</si>
  <si>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</si>
  <si>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</si>
  <si>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</si>
  <si>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</si>
  <si>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</si>
  <si>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</si>
  <si>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</si>
  <si>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</si>
  <si>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</si>
  <si>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</si>
  <si>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</si>
  <si>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</si>
  <si>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</si>
  <si>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</si>
  <si>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</si>
  <si>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</si>
  <si>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</si>
  <si>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</si>
  <si>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</si>
  <si>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</si>
  <si>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</si>
  <si>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</si>
  <si>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</si>
  <si>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</si>
  <si>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</si>
  <si>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</si>
  <si>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</si>
  <si>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</si>
  <si>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</si>
  <si>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</si>
  <si>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</si>
  <si>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</si>
  <si>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</si>
  <si>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</si>
  <si>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</si>
  <si>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</si>
  <si>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</si>
  <si>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</si>
  <si>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</si>
  <si>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</si>
  <si>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</si>
  <si>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</si>
  <si>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</si>
  <si>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</si>
  <si>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</si>
  <si>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</si>
  <si>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</si>
  <si>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</si>
  <si>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</si>
  <si>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</si>
  <si>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</si>
  <si>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</si>
  <si>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</si>
  <si>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</si>
  <si>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</si>
  <si>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</si>
  <si>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</si>
  <si>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</si>
  <si>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</si>
  <si>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</si>
  <si>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</si>
  <si>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</si>
  <si>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</si>
  <si>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</si>
  <si>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</si>
  <si>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</si>
  <si>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</si>
  <si>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</si>
  <si>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</si>
  <si>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</si>
  <si>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</si>
  <si>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</si>
  <si>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</si>
  <si>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</si>
  <si>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</si>
  <si>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</si>
  <si>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</si>
  <si>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</si>
  <si>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</si>
  <si>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</si>
  <si>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</si>
  <si>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</si>
  <si>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</si>
  <si>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</si>
  <si>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</si>
  <si>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</si>
  <si>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</si>
  <si>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</si>
  <si>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</si>
  <si>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</si>
  <si>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</si>
  <si>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</si>
  <si>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</si>
  <si>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</si>
  <si>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</si>
  <si>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</si>
  <si>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</si>
  <si>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</si>
  <si>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</si>
  <si>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</si>
  <si>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</si>
  <si>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</si>
  <si>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</si>
  <si>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</si>
  <si>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</si>
  <si>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</si>
  <si>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</si>
  <si>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</si>
  <si>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</si>
  <si>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</si>
  <si>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</si>
  <si>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</si>
  <si>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</si>
  <si>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</si>
  <si>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</si>
  <si>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</si>
  <si>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</si>
  <si>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</si>
  <si>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</si>
  <si>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</si>
  <si>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</si>
  <si>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</si>
  <si>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</si>
  <si>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</si>
  <si>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</si>
  <si>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</si>
  <si>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</si>
  <si>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</si>
  <si>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</si>
  <si>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</si>
  <si>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</si>
  <si>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</si>
  <si>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</si>
  <si>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</si>
  <si>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</si>
  <si>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</si>
  <si>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</si>
  <si>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</si>
  <si>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</si>
  <si>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</si>
  <si>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</si>
  <si>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</si>
  <si>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</si>
  <si>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</si>
  <si>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</si>
  <si>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</si>
  <si>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</si>
  <si>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</si>
  <si>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</si>
  <si>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</si>
  <si>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</si>
  <si>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</si>
  <si>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</si>
  <si>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</si>
  <si>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</si>
  <si>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</si>
  <si>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</si>
  <si>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</si>
  <si>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</si>
  <si>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</si>
  <si>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</si>
  <si>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</si>
  <si>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</si>
  <si>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</si>
  <si>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</si>
  <si>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</si>
  <si>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</si>
  <si>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</si>
  <si>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</si>
  <si>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</si>
  <si>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</si>
  <si>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</si>
  <si>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</si>
  <si>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</si>
  <si>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</si>
  <si>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</si>
  <si>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</si>
  <si>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</si>
  <si>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</si>
  <si>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</si>
  <si>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</si>
  <si>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</si>
  <si>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</si>
  <si>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</si>
  <si>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</si>
  <si>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</si>
  <si>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</si>
  <si>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</si>
  <si>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</si>
  <si>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</si>
  <si>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</si>
  <si>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</si>
  <si>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</si>
  <si>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</si>
  <si>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</si>
  <si>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</si>
  <si>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</si>
  <si>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</si>
  <si>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</si>
  <si>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</si>
  <si>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</si>
  <si>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</si>
  <si>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</si>
  <si>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</si>
  <si>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</si>
  <si>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</si>
  <si>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</si>
  <si>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</si>
  <si>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</si>
  <si>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</si>
  <si>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</si>
  <si>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</si>
  <si>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</si>
  <si>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</si>
  <si>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</si>
  <si>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</si>
  <si>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</si>
  <si>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</si>
  <si>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</si>
  <si>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</si>
  <si>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</si>
  <si>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</si>
  <si>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</si>
  <si>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</si>
  <si>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</si>
  <si>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</si>
  <si>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</si>
  <si>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</si>
  <si>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</si>
  <si>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</si>
  <si>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</si>
  <si>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</si>
  <si>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</si>
  <si>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</si>
  <si>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</si>
  <si>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</si>
  <si>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</si>
  <si>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</si>
  <si>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</si>
  <si>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</si>
  <si>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</si>
  <si>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</si>
  <si>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</si>
  <si>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</si>
  <si>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</si>
  <si>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</si>
  <si>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</si>
  <si>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</si>
  <si>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</si>
  <si>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</si>
  <si>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</si>
  <si>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</si>
  <si>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</si>
  <si>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</si>
  <si>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</si>
  <si>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</si>
  <si>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</si>
  <si>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</si>
  <si>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</si>
  <si>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</si>
  <si>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</si>
  <si>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</si>
  <si>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</si>
  <si>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</si>
  <si>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</si>
  <si>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</si>
  <si>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</si>
  <si>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</si>
  <si>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</si>
  <si>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</si>
  <si>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</si>
  <si>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</si>
  <si>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</si>
  <si>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</si>
  <si>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</si>
  <si>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</si>
  <si>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</si>
  <si>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</si>
  <si>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</si>
  <si>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</si>
  <si>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</si>
  <si>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</si>
  <si>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</si>
  <si>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</si>
  <si>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</si>
  <si>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</si>
  <si>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</si>
  <si>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</si>
  <si>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</si>
  <si>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</si>
  <si>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</si>
  <si>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</si>
  <si>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</si>
  <si>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</si>
  <si>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</si>
  <si>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</si>
  <si>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</si>
  <si>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</si>
  <si>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</si>
  <si>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</si>
  <si>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</si>
  <si>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</si>
  <si>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</si>
  <si>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</si>
  <si>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</si>
  <si>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</si>
  <si>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</si>
  <si>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</si>
  <si>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</si>
  <si>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</si>
  <si>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</si>
  <si>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</si>
  <si>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</si>
  <si>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</si>
  <si>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</si>
  <si>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</si>
  <si>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</si>
  <si>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</si>
  <si>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</si>
  <si>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</si>
  <si>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</si>
  <si>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</si>
  <si>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</si>
  <si>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</si>
  <si>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</si>
  <si>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</si>
  <si>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</si>
  <si>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</si>
  <si>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</si>
  <si>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</si>
  <si>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</si>
  <si>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</si>
  <si>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</si>
  <si>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</si>
  <si>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</si>
  <si>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</si>
  <si>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</si>
  <si>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</si>
  <si>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</si>
  <si>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</si>
  <si>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</si>
  <si>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</si>
  <si>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</si>
  <si>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</si>
  <si>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</si>
  <si>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</si>
  <si>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</si>
  <si>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</si>
  <si>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</si>
  <si>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</si>
  <si>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</si>
  <si>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</si>
  <si>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</si>
  <si>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</si>
  <si>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</si>
  <si>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</si>
  <si>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</si>
  <si>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</si>
  <si>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</si>
  <si>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</si>
  <si>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</si>
  <si>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</si>
  <si>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</si>
  <si>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</si>
  <si>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</si>
  <si>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</si>
  <si>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</si>
  <si>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</si>
  <si>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</si>
  <si>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</si>
  <si>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</si>
  <si>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</si>
  <si>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</si>
  <si>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</si>
  <si>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</si>
  <si>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</si>
  <si>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</si>
  <si>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</si>
  <si>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</si>
  <si>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</si>
  <si>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</si>
  <si>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</si>
  <si>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</si>
  <si>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</si>
  <si>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</si>
  <si>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</si>
  <si>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</si>
  <si>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</si>
  <si>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</si>
  <si>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</si>
  <si>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</si>
  <si>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</si>
  <si>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</si>
  <si>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</si>
  <si>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</si>
  <si>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</si>
  <si>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</si>
  <si>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</si>
  <si>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</si>
  <si>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</si>
  <si>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</si>
  <si>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</si>
  <si>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</si>
  <si>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</si>
  <si>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</si>
  <si>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</si>
  <si>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</si>
  <si>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</si>
  <si>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</si>
  <si>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</si>
  <si>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</si>
  <si>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</si>
  <si>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</si>
  <si>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</si>
  <si>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</si>
  <si>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</si>
  <si>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</si>
  <si>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</si>
  <si>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</si>
  <si>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</si>
  <si>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</si>
  <si>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</si>
  <si>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</si>
  <si>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</si>
  <si>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</si>
  <si>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</si>
  <si>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</si>
  <si>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</si>
  <si>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</si>
  <si>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</si>
  <si>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</si>
  <si>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</si>
  <si>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</si>
  <si>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</si>
  <si>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</si>
  <si>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</si>
  <si>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</si>
  <si>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</si>
  <si>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</si>
  <si>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</si>
  <si>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</si>
  <si>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</si>
  <si>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</si>
  <si>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</si>
  <si>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</si>
  <si>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</si>
  <si>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</si>
  <si>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</si>
  <si>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</si>
  <si>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</si>
  <si>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</si>
  <si>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</si>
  <si>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</si>
  <si>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</si>
  <si>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</si>
  <si>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</si>
  <si>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</si>
  <si>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</si>
  <si>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</si>
  <si>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</si>
  <si>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</si>
  <si>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</si>
  <si>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</si>
  <si>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</si>
  <si>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</si>
  <si>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</si>
  <si>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</si>
  <si>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</si>
  <si>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</si>
  <si>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</si>
  <si>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</si>
  <si>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</si>
  <si>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</si>
  <si>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</si>
  <si>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</si>
  <si>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</si>
  <si>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</si>
  <si>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</si>
  <si>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</si>
  <si>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</si>
  <si>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</si>
  <si>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</si>
  <si>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</si>
  <si>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</si>
  <si>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</si>
  <si>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</si>
  <si>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</si>
  <si>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</si>
  <si>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</si>
  <si>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</si>
  <si>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</si>
  <si>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</si>
  <si>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</si>
  <si>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</si>
  <si>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</si>
  <si>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</si>
  <si>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</si>
  <si>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</si>
  <si>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</si>
  <si>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</si>
  <si>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</si>
  <si>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</si>
  <si>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</si>
  <si>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</si>
  <si>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</si>
  <si>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</si>
  <si>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</si>
  <si>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</si>
  <si>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</si>
  <si>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</si>
  <si>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</si>
  <si>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</si>
  <si>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</si>
  <si>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</si>
  <si>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</si>
  <si>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</si>
  <si>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</si>
  <si>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</si>
  <si>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</si>
  <si>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</si>
  <si>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</si>
  <si>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</si>
  <si>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</si>
  <si>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</si>
  <si>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</si>
  <si>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</si>
  <si>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</si>
  <si>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</si>
  <si>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</si>
  <si>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</si>
  <si>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</si>
  <si>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</si>
  <si>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</si>
  <si>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</si>
  <si>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</si>
  <si>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</si>
  <si>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</si>
  <si>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</si>
  <si>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</si>
  <si>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</si>
  <si>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</si>
  <si>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</si>
  <si>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</si>
  <si>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</si>
  <si>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</si>
  <si>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</si>
  <si>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</si>
  <si>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</si>
  <si>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</si>
  <si>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</si>
  <si>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</si>
  <si>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</si>
  <si>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</si>
  <si>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</si>
  <si>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</si>
  <si>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</si>
  <si>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</si>
  <si>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</si>
  <si>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</si>
  <si>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</si>
  <si>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</si>
  <si>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</si>
  <si>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</si>
  <si>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</si>
  <si>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</si>
  <si>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</si>
  <si>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</si>
  <si>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</si>
  <si>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</si>
  <si>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</si>
  <si>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</si>
  <si>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</si>
  <si>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</si>
  <si>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</si>
  <si>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</si>
  <si>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</si>
  <si>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</si>
  <si>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</si>
  <si>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</si>
  <si>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</si>
  <si>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</si>
  <si>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</si>
  <si>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</si>
  <si>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</si>
  <si>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</si>
  <si>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</si>
  <si>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</si>
  <si>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</si>
  <si>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</si>
  <si>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</si>
  <si>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</si>
  <si>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</si>
  <si>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</si>
  <si>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</si>
  <si>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</si>
  <si>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</si>
  <si>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</si>
  <si>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</si>
  <si>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</si>
  <si>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</si>
  <si>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</si>
  <si>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</si>
  <si>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</si>
  <si>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</si>
  <si>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</si>
  <si>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</si>
  <si>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</si>
  <si>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</si>
  <si>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</si>
  <si>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</si>
  <si>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</si>
  <si>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</si>
  <si>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</si>
  <si>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</si>
  <si>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</si>
  <si>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</si>
  <si>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</si>
  <si>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</si>
  <si>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</si>
  <si>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</si>
  <si>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</si>
  <si>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</si>
  <si>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</si>
  <si>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</si>
  <si>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</si>
  <si>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</si>
  <si>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</si>
  <si>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</si>
  <si>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</si>
  <si>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</si>
  <si>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</si>
  <si>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</si>
  <si>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</si>
  <si>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</si>
  <si>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</si>
  <si>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</si>
  <si>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</si>
  <si>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</si>
  <si>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</si>
  <si>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</si>
  <si>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</si>
  <si>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</si>
  <si>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</si>
  <si>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</si>
  <si>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</si>
  <si>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</si>
  <si>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</si>
  <si>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</si>
  <si>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</si>
  <si>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</si>
  <si>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</si>
  <si>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</si>
  <si>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</si>
  <si>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</si>
  <si>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</si>
  <si>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</si>
  <si>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</si>
  <si>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</si>
  <si>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</si>
  <si>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</si>
  <si>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</si>
  <si>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</si>
  <si>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</si>
  <si>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</si>
  <si>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</si>
  <si>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</si>
  <si>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</si>
  <si>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</si>
  <si>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</si>
  <si>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</si>
  <si>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</si>
  <si>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</si>
  <si>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</si>
  <si>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</si>
  <si>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</si>
  <si>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</si>
  <si>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</si>
  <si>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</si>
  <si>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</si>
  <si>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</si>
  <si>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</si>
  <si>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</si>
  <si>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</si>
  <si>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</si>
  <si>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</si>
  <si>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</si>
  <si>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</si>
  <si>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</si>
  <si>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</si>
  <si>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</si>
  <si>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</si>
  <si>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</si>
  <si>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</si>
  <si>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</si>
  <si>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</si>
  <si>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</si>
  <si>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</si>
  <si>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</si>
  <si>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</si>
  <si>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</si>
  <si>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</si>
  <si>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</si>
  <si>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</si>
  <si>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</si>
  <si>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</si>
  <si>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</si>
  <si>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</si>
  <si>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</si>
  <si>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</si>
  <si>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</si>
  <si>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</si>
  <si>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</si>
  <si>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</si>
  <si>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</si>
  <si>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</si>
  <si>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</si>
  <si>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</si>
  <si>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</si>
  <si>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</si>
  <si>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</si>
  <si>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</si>
  <si>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</si>
  <si>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</si>
  <si>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</si>
  <si>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</si>
  <si>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</si>
  <si>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</si>
  <si>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</si>
  <si>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</si>
  <si>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</si>
  <si>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</si>
  <si>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</si>
  <si>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</si>
  <si>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</si>
  <si>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</si>
  <si>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</si>
  <si>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</si>
  <si>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</si>
  <si>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</si>
  <si>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</si>
  <si>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</si>
  <si>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</si>
  <si>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</si>
  <si>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</si>
  <si>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</si>
  <si>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</si>
  <si>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</si>
  <si>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</si>
  <si>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</si>
  <si>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</si>
  <si>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</si>
  <si>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</si>
  <si>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</si>
  <si>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</si>
  <si>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</si>
  <si>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</si>
  <si>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</si>
  <si>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</si>
  <si>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</si>
  <si>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</si>
  <si>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</si>
  <si>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</si>
  <si>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</si>
  <si>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</si>
  <si>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</si>
  <si>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</si>
  <si>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</si>
  <si>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</si>
  <si>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</si>
  <si>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</si>
  <si>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</si>
  <si>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</si>
  <si>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</si>
  <si>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</si>
  <si>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</si>
  <si>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</si>
  <si>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</si>
  <si>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</si>
  <si>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</si>
  <si>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</si>
  <si>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</si>
  <si>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</si>
  <si>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</si>
  <si>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</si>
  <si>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</si>
  <si>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</si>
  <si>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</si>
  <si>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</si>
  <si>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</si>
  <si>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</si>
  <si>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</si>
  <si>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</si>
  <si>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</si>
  <si>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</si>
  <si>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</si>
  <si>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</si>
  <si>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</si>
  <si>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</si>
  <si>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</si>
  <si>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</si>
  <si>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</si>
  <si>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</si>
  <si>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</si>
  <si>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</si>
  <si>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</si>
  <si>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</si>
  <si>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</si>
  <si>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</si>
  <si>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</si>
  <si>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</si>
  <si>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</si>
  <si>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</si>
  <si>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</si>
  <si>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</si>
  <si>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</si>
  <si>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</si>
  <si>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</si>
  <si>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</si>
  <si>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</si>
  <si>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</si>
  <si>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</si>
  <si>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</si>
  <si>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</si>
  <si>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</si>
  <si>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</si>
  <si>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</si>
  <si>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</si>
  <si>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</si>
  <si>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</si>
  <si>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</si>
  <si>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</si>
  <si>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</si>
  <si>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</si>
  <si>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</si>
  <si>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</si>
  <si>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</si>
  <si>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</si>
  <si>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</si>
  <si>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</si>
  <si>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</si>
  <si>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</si>
  <si>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</si>
  <si>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</si>
  <si>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</si>
  <si>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</si>
  <si>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</si>
  <si>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</si>
  <si>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</si>
  <si>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</si>
  <si>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</si>
  <si>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</si>
  <si>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</si>
  <si>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</si>
  <si>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</si>
  <si>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</si>
  <si>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</si>
  <si>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</si>
  <si>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</si>
  <si>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</si>
  <si>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</si>
  <si>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</si>
  <si>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</si>
  <si>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</si>
  <si>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</si>
  <si>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</si>
  <si>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</si>
  <si>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</si>
  <si>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</si>
  <si>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</si>
  <si>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</si>
  <si>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</si>
  <si>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</si>
  <si>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</si>
  <si>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</si>
  <si>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</si>
  <si>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</si>
  <si>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</si>
  <si>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</si>
  <si>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</si>
  <si>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</si>
  <si>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</si>
  <si>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</si>
  <si>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</si>
  <si>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</si>
  <si>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</si>
  <si>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</si>
  <si>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</si>
  <si>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</si>
  <si>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</si>
  <si>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</si>
  <si>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</si>
  <si>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</si>
  <si>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</si>
  <si>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</si>
  <si>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</si>
  <si>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</si>
  <si>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</si>
  <si>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</si>
  <si>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</si>
  <si>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</si>
  <si>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</si>
  <si>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</si>
  <si>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</si>
  <si>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</si>
  <si>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</si>
  <si>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</si>
  <si>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</si>
  <si>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</si>
  <si>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</si>
  <si>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</si>
  <si>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</si>
  <si>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</si>
  <si>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</si>
  <si>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</si>
  <si>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</si>
  <si>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</si>
  <si>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</si>
  <si>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</si>
  <si>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</si>
  <si>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</si>
  <si>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</si>
  <si>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</si>
  <si>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</si>
  <si>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</si>
  <si>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</si>
  <si>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</si>
  <si>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</si>
  <si>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</si>
  <si>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</si>
  <si>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</si>
  <si>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</si>
  <si>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</si>
  <si>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</si>
  <si>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</si>
  <si>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</si>
  <si>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</si>
  <si>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</si>
  <si>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</si>
  <si>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</si>
  <si>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</si>
  <si>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</si>
  <si>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</si>
  <si>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</si>
  <si>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</si>
  <si>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</si>
  <si>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</si>
  <si>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</si>
  <si>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</si>
  <si>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</si>
  <si>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</si>
  <si>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</si>
  <si>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</si>
  <si>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</si>
  <si>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</si>
  <si>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</si>
  <si>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</si>
  <si>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</si>
  <si>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</si>
  <si>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</si>
  <si>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</si>
  <si>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</si>
  <si>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</si>
  <si>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</si>
  <si>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</si>
  <si>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</si>
  <si>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</si>
  <si>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</si>
  <si>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</si>
  <si>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</si>
  <si>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</si>
  <si>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</si>
  <si>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</si>
  <si>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</si>
  <si>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</si>
  <si>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</si>
  <si>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</si>
  <si>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</si>
  <si>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</si>
  <si>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</si>
  <si>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</si>
  <si>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</si>
  <si>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</si>
  <si>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</si>
  <si>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</si>
  <si>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</si>
  <si>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</si>
  <si>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</si>
  <si>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</si>
  <si>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</si>
  <si>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</si>
  <si>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</si>
  <si>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</si>
  <si>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</si>
  <si>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</si>
  <si>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</si>
  <si>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</si>
  <si>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</si>
  <si>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</si>
  <si>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</si>
  <si>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</si>
  <si>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</si>
  <si>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</si>
  <si>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</si>
  <si>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</si>
  <si>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</si>
  <si>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</si>
  <si>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</si>
  <si>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</si>
  <si>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</si>
  <si>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</si>
  <si>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</si>
  <si>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</si>
  <si>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</si>
  <si>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</si>
  <si>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</si>
  <si>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</si>
  <si>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</si>
  <si>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</si>
  <si>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</si>
  <si>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</si>
  <si>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</si>
  <si>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</si>
  <si>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</si>
  <si>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</si>
  <si>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</si>
  <si>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</si>
  <si>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</si>
  <si>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</si>
  <si>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</si>
  <si>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</si>
  <si>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</si>
  <si>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</si>
  <si>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</si>
  <si>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</si>
  <si>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</si>
  <si>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</si>
  <si>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</si>
  <si>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</si>
  <si>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</si>
  <si>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</si>
  <si>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</si>
  <si>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</si>
  <si>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</si>
  <si>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</si>
  <si>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</si>
  <si>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</si>
  <si>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</si>
  <si>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</si>
  <si>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</si>
  <si>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</si>
  <si>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</si>
  <si>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</si>
  <si>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</si>
  <si>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</si>
  <si>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</si>
  <si>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</si>
  <si>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</si>
  <si>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</si>
  <si>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</si>
  <si>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</si>
  <si>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</si>
  <si>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</si>
  <si>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</si>
  <si>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</si>
  <si>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</si>
  <si>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</si>
  <si>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</si>
  <si>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</si>
  <si>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</si>
  <si>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</si>
  <si>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</si>
  <si>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</si>
  <si>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</si>
  <si>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</si>
  <si>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</si>
  <si>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</si>
  <si>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</si>
  <si>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</si>
  <si>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</si>
  <si>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</si>
  <si>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</si>
  <si>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</si>
  <si>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</si>
  <si>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</si>
  <si>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</si>
  <si>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</si>
  <si>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</si>
  <si>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</si>
  <si>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</si>
  <si>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</si>
  <si>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</si>
  <si>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</si>
  <si>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</si>
  <si>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</si>
  <si>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</si>
  <si>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</si>
  <si>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</si>
  <si>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</si>
  <si>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</si>
  <si>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</si>
  <si>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</si>
  <si>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</si>
  <si>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</si>
  <si>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</si>
  <si>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</si>
  <si>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</si>
  <si>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</si>
  <si>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</si>
  <si>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</si>
  <si>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</si>
  <si>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</si>
  <si>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</si>
  <si>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</si>
  <si>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</si>
  <si>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</si>
  <si>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</si>
  <si>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</si>
  <si>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</si>
  <si>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</si>
  <si>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</si>
  <si>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</si>
  <si>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</si>
  <si>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</si>
  <si>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</si>
  <si>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</si>
  <si>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</si>
  <si>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</si>
  <si>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</si>
  <si>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</si>
  <si>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</si>
  <si>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</si>
  <si>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</si>
  <si>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</si>
  <si>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</si>
  <si>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</si>
  <si>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</si>
  <si>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</si>
  <si>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</si>
  <si>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</si>
  <si>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</si>
  <si>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</si>
  <si>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</si>
  <si>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</si>
  <si>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</si>
  <si>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</si>
  <si>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</si>
  <si>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</si>
  <si>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</si>
  <si>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</si>
  <si>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</si>
  <si>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</si>
  <si>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</si>
  <si>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</si>
  <si>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</si>
  <si>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</si>
  <si>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</si>
  <si>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</si>
  <si>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</si>
  <si>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</si>
  <si>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</si>
  <si>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</si>
  <si>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</si>
  <si>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</si>
  <si>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</si>
  <si>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</si>
  <si>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</si>
  <si>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</si>
  <si>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</si>
  <si>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</si>
  <si>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</si>
  <si>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</si>
  <si>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</si>
  <si>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</si>
  <si>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</si>
  <si>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</si>
  <si>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</si>
  <si>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</si>
  <si>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</si>
  <si>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</si>
  <si>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</si>
  <si>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</si>
  <si>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</si>
  <si>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</si>
  <si>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</si>
  <si>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</si>
  <si>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</si>
  <si>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</si>
  <si>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</si>
  <si>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</si>
  <si>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</si>
  <si>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</si>
  <si>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</si>
  <si>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</si>
  <si>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</si>
  <si>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</si>
  <si>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</si>
  <si>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</si>
  <si>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</si>
  <si>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</si>
  <si>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</si>
  <si>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</si>
  <si>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</si>
  <si>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</si>
  <si>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</si>
  <si>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</si>
  <si>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</si>
  <si>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</si>
  <si>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</si>
  <si>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</si>
  <si>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</si>
  <si>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</si>
  <si>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</si>
  <si>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</si>
  <si>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</si>
  <si>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</si>
  <si>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</si>
  <si>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</si>
  <si>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</si>
  <si>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</si>
  <si>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</si>
  <si>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</si>
  <si>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</si>
  <si>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</si>
  <si>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</si>
  <si>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</si>
  <si>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</si>
  <si>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</si>
  <si>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</si>
  <si>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</si>
  <si>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</si>
  <si>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</si>
  <si>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</si>
  <si>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</si>
  <si>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</si>
  <si>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</si>
  <si>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</si>
  <si>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</si>
  <si>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</si>
  <si>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</si>
  <si>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</si>
  <si>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</si>
  <si>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</si>
  <si>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</si>
  <si>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</si>
  <si>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</si>
  <si>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</si>
  <si>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</si>
  <si>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</si>
  <si>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</si>
  <si>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</si>
  <si>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</si>
  <si>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</si>
  <si>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</si>
  <si>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</si>
  <si>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</si>
  <si>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</si>
  <si>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</si>
  <si>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</si>
  <si>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</si>
  <si>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</si>
  <si>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</si>
  <si>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</si>
  <si>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</si>
  <si>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</si>
  <si>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</si>
  <si>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</si>
  <si>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</si>
  <si>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</si>
  <si>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</si>
  <si>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</si>
  <si>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</si>
  <si>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</si>
  <si>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</si>
  <si>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</si>
  <si>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</si>
  <si>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</si>
  <si>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</si>
  <si>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</si>
  <si>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</si>
  <si>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</si>
  <si>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</si>
  <si>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</si>
  <si>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</si>
  <si>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</si>
  <si>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</si>
  <si>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</si>
  <si>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</si>
  <si>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</si>
  <si>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</si>
  <si>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</si>
  <si>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</si>
  <si>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</si>
  <si>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</si>
  <si>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</si>
  <si>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</si>
  <si>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</si>
  <si>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</si>
  <si>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</si>
  <si>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</si>
  <si>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</si>
  <si>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</si>
  <si>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</si>
  <si>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</si>
  <si>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</si>
  <si>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</si>
  <si>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</si>
  <si>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</si>
  <si>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</si>
  <si>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</si>
  <si>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</si>
  <si>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</si>
  <si>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</si>
  <si>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</si>
  <si>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</si>
  <si>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</si>
  <si>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</si>
  <si>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</si>
  <si>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</si>
  <si>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</si>
  <si>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</si>
  <si>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</si>
  <si>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</si>
  <si>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</si>
  <si>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</si>
  <si>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</si>
  <si>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</si>
  <si>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</si>
  <si>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</si>
  <si>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</si>
  <si>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</si>
  <si>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</si>
  <si>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</si>
  <si>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</si>
  <si>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</si>
  <si>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</si>
  <si>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</si>
  <si>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</si>
  <si>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</si>
  <si>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</si>
  <si>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</si>
  <si>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</si>
  <si>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</si>
  <si>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</si>
  <si>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</si>
  <si>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</si>
  <si>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</si>
  <si>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</si>
  <si>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</si>
  <si>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</si>
  <si>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</si>
  <si>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</si>
  <si>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</si>
  <si>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</si>
  <si>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</si>
  <si>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</si>
  <si>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</si>
  <si>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</si>
  <si>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</si>
  <si>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</si>
  <si>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</si>
  <si>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</si>
  <si>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</si>
  <si>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</si>
  <si>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</si>
  <si>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</si>
  <si>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</si>
  <si>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</si>
  <si>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</si>
  <si>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</si>
  <si>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</si>
  <si>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</si>
  <si>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</si>
  <si>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</si>
  <si>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</si>
  <si>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</si>
  <si>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</si>
  <si>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</si>
  <si>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</si>
  <si>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</si>
  <si>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</si>
  <si>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</si>
  <si>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</si>
  <si>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</si>
  <si>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</si>
  <si>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</si>
  <si>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</si>
  <si>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</si>
  <si>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</si>
  <si>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</si>
  <si>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</si>
  <si>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</si>
  <si>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</si>
  <si>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</si>
  <si>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</si>
  <si>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</si>
  <si>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</si>
  <si>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</si>
  <si>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</si>
  <si>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</si>
  <si>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</si>
  <si>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</si>
  <si>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</si>
  <si>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</si>
  <si>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</si>
  <si>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</si>
  <si>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</si>
  <si>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</si>
  <si>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</si>
  <si>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</si>
  <si>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</si>
  <si>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</si>
  <si>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</si>
  <si>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</si>
  <si>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</si>
  <si>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</si>
  <si>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</si>
  <si>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</si>
  <si>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</si>
  <si>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</si>
  <si>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</si>
  <si>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</si>
  <si>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</si>
  <si>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</si>
  <si>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</si>
  <si>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</si>
  <si>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</si>
  <si>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</si>
  <si>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</si>
  <si>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</si>
  <si>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</si>
  <si>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</si>
  <si>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</si>
  <si>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</si>
  <si>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</si>
  <si>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</si>
  <si>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</si>
  <si>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</si>
  <si>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</si>
  <si>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</si>
  <si>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</si>
  <si>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</si>
  <si>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</si>
  <si>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</si>
  <si>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</si>
  <si>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</si>
  <si>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</si>
  <si>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</si>
  <si>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</si>
  <si>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</si>
  <si>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</si>
  <si>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</si>
  <si>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</si>
  <si>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</si>
  <si>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</si>
  <si>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</si>
  <si>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</si>
  <si>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</si>
  <si>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</si>
  <si>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</si>
  <si>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</si>
  <si>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</si>
  <si>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</si>
  <si>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</si>
  <si>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</si>
  <si>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</si>
  <si>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</si>
  <si>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</si>
  <si>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</si>
  <si>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</si>
  <si>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</si>
  <si>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</si>
  <si>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</si>
  <si>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</si>
  <si>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</si>
  <si>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</si>
  <si>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</si>
  <si>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</si>
  <si>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</si>
  <si>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</si>
  <si>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</si>
  <si>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</si>
  <si>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</si>
  <si>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</si>
  <si>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</si>
  <si>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</si>
  <si>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</si>
  <si>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</si>
  <si>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</si>
  <si>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</si>
  <si>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</si>
  <si>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</si>
  <si>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</si>
  <si>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</si>
  <si>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</si>
  <si>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</si>
  <si>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</si>
  <si>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</si>
  <si>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</si>
  <si>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</si>
  <si>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</si>
  <si>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</si>
  <si>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</si>
  <si>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</si>
  <si>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</si>
  <si>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</si>
  <si>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</si>
  <si>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</si>
  <si>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</si>
  <si>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</si>
  <si>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</si>
  <si>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</si>
  <si>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</si>
  <si>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</si>
  <si>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</si>
  <si>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</si>
  <si>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</si>
  <si>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</si>
  <si>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</si>
  <si>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</si>
  <si>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</si>
  <si>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</si>
  <si>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</si>
  <si>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</si>
  <si>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</si>
  <si>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</si>
  <si>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</si>
  <si>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</si>
  <si>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</si>
  <si>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</si>
  <si>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</si>
  <si>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</si>
  <si>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</si>
  <si>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</si>
  <si>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</si>
  <si>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</si>
  <si>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</si>
  <si>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</si>
  <si>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</si>
  <si>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</si>
  <si>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</si>
  <si>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</si>
  <si>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</si>
  <si>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</si>
  <si>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</si>
  <si>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</si>
  <si>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</si>
  <si>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</si>
  <si>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</si>
  <si>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</si>
  <si>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</si>
  <si>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</si>
  <si>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</si>
  <si>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</si>
  <si>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</si>
  <si>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</si>
  <si>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</si>
  <si>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</si>
  <si>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</si>
  <si>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</si>
  <si>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</si>
  <si>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</si>
  <si>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</si>
  <si>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</si>
  <si>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</si>
  <si>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</si>
  <si>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</si>
  <si>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</si>
  <si>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</si>
  <si>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</si>
  <si>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</si>
  <si>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</si>
  <si>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</si>
  <si>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</si>
  <si>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</si>
  <si>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</si>
  <si>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</si>
  <si>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</si>
  <si>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</si>
  <si>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</si>
  <si>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</si>
  <si>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</si>
  <si>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</si>
  <si>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</si>
  <si>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</si>
  <si>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</si>
  <si>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</si>
  <si>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</si>
  <si>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</si>
  <si>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</si>
  <si>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</si>
  <si>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</si>
  <si>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</si>
  <si>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</si>
  <si>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</si>
  <si>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</si>
  <si>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</si>
  <si>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</si>
  <si>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</si>
  <si>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</si>
  <si>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</si>
  <si>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</si>
  <si>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</si>
  <si>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</si>
  <si>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</si>
  <si>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</si>
  <si>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</si>
  <si>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</si>
  <si>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</si>
  <si>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</si>
  <si>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</si>
  <si>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</si>
  <si>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</si>
  <si>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</si>
  <si>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</si>
  <si>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</si>
  <si>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</si>
  <si>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</si>
  <si>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</si>
  <si>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</si>
  <si>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</si>
  <si>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</si>
  <si>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</si>
  <si>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</si>
  <si>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</si>
  <si>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</si>
  <si>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</si>
  <si>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</si>
  <si>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</si>
  <si>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</si>
  <si>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</si>
  <si>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</si>
  <si>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</si>
  <si>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</si>
  <si>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</si>
  <si>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</si>
  <si>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</si>
  <si>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</si>
  <si>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</si>
  <si>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</si>
  <si>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</si>
  <si>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</si>
  <si>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</si>
  <si>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</si>
  <si>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</si>
  <si>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</si>
  <si>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</si>
  <si>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</si>
  <si>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</si>
  <si>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</si>
  <si>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</si>
  <si>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</si>
  <si>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</si>
  <si>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</si>
  <si>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</si>
  <si>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</si>
  <si>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</si>
  <si>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</si>
  <si>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</si>
  <si>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</si>
  <si>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</si>
  <si>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</si>
  <si>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</si>
  <si>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</si>
  <si>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</si>
  <si>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</si>
  <si>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</si>
  <si>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</si>
  <si>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</si>
  <si>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</si>
  <si>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</si>
  <si>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</si>
  <si>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</si>
  <si>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</si>
  <si>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</si>
  <si>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</si>
  <si>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</si>
  <si>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</si>
  <si>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</si>
  <si>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</si>
  <si>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</si>
  <si>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</si>
  <si>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</si>
  <si>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</si>
  <si>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</si>
  <si>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</si>
  <si>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</si>
  <si>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</si>
  <si>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</si>
  <si>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</si>
  <si>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</si>
  <si>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</si>
  <si>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</si>
  <si>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</si>
  <si>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</si>
  <si>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</si>
  <si>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</si>
  <si>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</si>
  <si>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</si>
  <si>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</si>
  <si>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</si>
  <si>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</si>
  <si>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</si>
  <si>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</si>
  <si>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</si>
  <si>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</si>
  <si>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</si>
  <si>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</si>
  <si>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</si>
  <si>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</si>
  <si>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</si>
  <si>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</si>
  <si>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</si>
  <si>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</si>
  <si>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</si>
  <si>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</si>
  <si>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</si>
  <si>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</si>
  <si>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</si>
  <si>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</si>
  <si>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</si>
  <si>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</si>
  <si>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</si>
  <si>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</si>
  <si>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</si>
  <si>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</si>
  <si>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</si>
  <si>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</si>
  <si>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</si>
  <si>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</si>
  <si>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</si>
  <si>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</si>
  <si>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</si>
  <si>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</si>
  <si>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</si>
  <si>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</si>
  <si>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</si>
  <si>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</si>
  <si>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</si>
  <si>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</si>
  <si>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</si>
  <si>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</si>
  <si>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</si>
  <si>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</si>
  <si>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</si>
  <si>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</si>
  <si>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</si>
  <si>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</si>
  <si>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</si>
  <si>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</si>
  <si>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</si>
  <si>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</si>
  <si>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</si>
  <si>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</si>
  <si>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</si>
  <si>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</si>
  <si>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</si>
  <si>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</si>
  <si>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</si>
  <si>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</si>
  <si>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</si>
  <si>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</si>
  <si>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</si>
  <si>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</si>
  <si>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</si>
  <si>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</si>
  <si>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</si>
  <si>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</si>
  <si>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</si>
  <si>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</si>
  <si>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</si>
  <si>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</si>
  <si>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</si>
  <si>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</si>
  <si>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</si>
  <si>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</si>
  <si>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</si>
  <si>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</si>
  <si>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</si>
  <si>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</si>
  <si>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</si>
  <si>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</si>
  <si>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</si>
  <si>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</si>
  <si>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</si>
  <si>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</si>
  <si>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</si>
  <si>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</si>
  <si>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</si>
  <si>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</si>
  <si>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</si>
  <si>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</si>
  <si>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</si>
  <si>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</si>
  <si>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</si>
  <si>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</si>
  <si>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</si>
  <si>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</si>
  <si>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</si>
  <si>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</si>
  <si>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</si>
  <si>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</si>
  <si>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</si>
  <si>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</si>
  <si>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</si>
  <si>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</si>
  <si>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</si>
  <si>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</si>
  <si>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</si>
  <si>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</si>
  <si>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</si>
  <si>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</si>
  <si>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</si>
  <si>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</si>
  <si>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</si>
  <si>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</si>
  <si>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</si>
  <si>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</si>
  <si>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</si>
  <si>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</si>
  <si>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</si>
  <si>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</si>
  <si>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</si>
  <si>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</si>
  <si>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</si>
  <si>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</si>
  <si>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</si>
  <si>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</si>
  <si>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</si>
  <si>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</si>
  <si>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</si>
  <si>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</si>
  <si>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</si>
  <si>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</si>
  <si>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</si>
  <si>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</si>
  <si>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</si>
  <si>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</si>
  <si>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</si>
  <si>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</si>
  <si>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</si>
  <si>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</si>
  <si>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</si>
  <si>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</si>
  <si>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</si>
  <si>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</si>
  <si>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</si>
  <si>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</si>
  <si>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</si>
  <si>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</si>
  <si>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</si>
  <si>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</si>
  <si>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</si>
  <si>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</si>
  <si>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</si>
  <si>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</si>
  <si>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</si>
  <si>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</si>
  <si>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</si>
  <si>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</si>
  <si>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</si>
  <si>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</si>
  <si>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</si>
  <si>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</si>
  <si>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</si>
  <si>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</si>
  <si>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</si>
  <si>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</si>
  <si>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</si>
  <si>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</si>
  <si>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</si>
  <si>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</si>
  <si>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</si>
  <si>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</si>
  <si>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</si>
  <si>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</si>
  <si>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</si>
  <si>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</si>
  <si>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</si>
  <si>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</si>
  <si>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</si>
  <si>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</si>
  <si>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</si>
  <si>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</si>
  <si>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</si>
  <si>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</si>
  <si>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</si>
  <si>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</si>
  <si>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</si>
  <si>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</si>
  <si>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</si>
  <si>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</si>
  <si>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</si>
  <si>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</si>
  <si>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</si>
  <si>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</si>
  <si>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</si>
  <si>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</si>
  <si>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</si>
  <si>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</si>
  <si>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</si>
  <si>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</si>
  <si>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</si>
  <si>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</si>
  <si>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</si>
  <si>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</si>
  <si>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</si>
  <si>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</si>
  <si>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</si>
  <si>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</si>
  <si>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</si>
  <si>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</si>
  <si>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</si>
  <si>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</si>
  <si>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</si>
  <si>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</si>
  <si>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</si>
  <si>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</si>
  <si>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</si>
  <si>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</si>
  <si>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</si>
  <si>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</si>
  <si>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</si>
  <si>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</si>
  <si>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</si>
  <si>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</si>
  <si>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</si>
  <si>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</si>
  <si>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</si>
  <si>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</si>
  <si>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</si>
  <si>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</si>
  <si>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</si>
  <si>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</si>
  <si>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</si>
  <si>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</si>
  <si>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</si>
  <si>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</si>
  <si>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</si>
  <si>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</si>
  <si>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</si>
  <si>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</si>
  <si>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</si>
  <si>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</si>
  <si>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</si>
  <si>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</si>
  <si>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</si>
  <si>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</si>
  <si>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</si>
  <si>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</si>
  <si>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</si>
  <si>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</si>
  <si>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</si>
  <si>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</si>
  <si>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</si>
  <si>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</si>
  <si>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</si>
  <si>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</si>
  <si>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</si>
  <si>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</si>
  <si>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</si>
  <si>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</si>
  <si>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</si>
  <si>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</si>
  <si>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</si>
  <si>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</si>
  <si>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</si>
  <si>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</si>
  <si>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</si>
  <si>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</si>
  <si>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</si>
  <si>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</si>
  <si>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</si>
  <si>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</si>
  <si>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</si>
  <si>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</si>
  <si>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</si>
  <si>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</si>
  <si>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</si>
  <si>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</si>
  <si>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</si>
  <si>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</si>
  <si>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</si>
  <si>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</si>
  <si>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</si>
  <si>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</si>
  <si>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</si>
  <si>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</si>
  <si>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</si>
  <si>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</si>
  <si>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</si>
  <si>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</si>
  <si>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</si>
  <si>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</si>
  <si>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</si>
  <si>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</si>
  <si>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</si>
  <si>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</si>
  <si>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</si>
  <si>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</si>
  <si>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</si>
  <si>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</si>
  <si>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</si>
  <si>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</si>
  <si>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</si>
  <si>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</si>
  <si>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</si>
  <si>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</si>
  <si>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</si>
  <si>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</si>
  <si>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</si>
  <si>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</si>
  <si>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</si>
  <si>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</si>
  <si>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</si>
  <si>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</si>
  <si>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</si>
  <si>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</si>
  <si>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</si>
  <si>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</si>
  <si>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</si>
  <si>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</si>
  <si>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</si>
  <si>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</si>
  <si>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</si>
  <si>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</si>
  <si>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</si>
  <si>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</si>
  <si>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</si>
  <si>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</si>
  <si>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</si>
  <si>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</si>
  <si>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</si>
  <si>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</si>
  <si>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</si>
  <si>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</si>
  <si>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</si>
  <si>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</si>
  <si>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</si>
  <si>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</si>
  <si>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</si>
  <si>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</si>
  <si>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</si>
  <si>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</si>
  <si>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</si>
  <si>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</si>
  <si>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</si>
  <si>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</si>
  <si>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</si>
  <si>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</si>
  <si>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</si>
  <si>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</si>
  <si>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</si>
  <si>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</si>
  <si>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</si>
  <si>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</si>
  <si>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</si>
  <si>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</si>
  <si>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</si>
  <si>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</si>
  <si>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</si>
  <si>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</si>
  <si>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</si>
  <si>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</si>
  <si>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</si>
  <si>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</si>
  <si>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</si>
  <si>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</si>
  <si>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</si>
  <si>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</si>
  <si>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</si>
  <si>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</si>
  <si>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</si>
  <si>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</si>
  <si>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</si>
  <si>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</si>
  <si>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</si>
  <si>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</si>
  <si>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</si>
  <si>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</si>
  <si>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</si>
  <si>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</si>
  <si>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</si>
  <si>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</si>
  <si>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</si>
  <si>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</si>
  <si>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</si>
  <si>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</si>
  <si>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</si>
  <si>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</si>
  <si>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</si>
  <si>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</si>
  <si>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</si>
  <si>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</si>
  <si>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</si>
  <si>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</si>
  <si>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</si>
  <si>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</si>
  <si>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</si>
  <si>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</si>
  <si>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</si>
  <si>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</si>
  <si>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</si>
  <si>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</si>
  <si>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</si>
  <si>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</si>
  <si>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</si>
  <si>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</si>
  <si>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</si>
  <si>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</si>
  <si>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</si>
  <si>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</si>
  <si>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</si>
  <si>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</si>
  <si>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</si>
  <si>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</si>
  <si>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</si>
  <si>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</si>
  <si>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</si>
  <si>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</si>
  <si>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</si>
  <si>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</si>
  <si>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</si>
  <si>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</si>
  <si>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</si>
  <si>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</si>
  <si>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</si>
  <si>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</si>
  <si>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</si>
  <si>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</si>
  <si>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</si>
  <si>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</si>
  <si>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</si>
  <si>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</si>
  <si>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</si>
  <si>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</si>
  <si>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</si>
  <si>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</si>
  <si>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</si>
  <si>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</si>
  <si>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</si>
  <si>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</si>
  <si>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</si>
  <si>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</si>
  <si>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</si>
  <si>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</si>
  <si>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</si>
  <si>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</si>
  <si>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</si>
  <si>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</si>
  <si>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</si>
  <si>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</si>
  <si>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</si>
  <si>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</si>
  <si>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</si>
  <si>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</si>
  <si>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</si>
  <si>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</si>
  <si>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</si>
  <si>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</si>
  <si>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</si>
  <si>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</si>
  <si>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</si>
  <si>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</si>
  <si>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</si>
  <si>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</si>
  <si>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</si>
  <si>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</si>
  <si>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</si>
  <si>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</si>
  <si>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</si>
  <si>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</si>
  <si>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</si>
  <si>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</si>
  <si>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</si>
  <si>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</si>
  <si>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</si>
  <si>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</si>
  <si>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</si>
  <si>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</si>
  <si>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</si>
  <si>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</si>
  <si>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</si>
  <si>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</si>
  <si>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</si>
  <si>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</si>
  <si>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</si>
  <si>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</si>
  <si>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</si>
  <si>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</si>
  <si>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</si>
  <si>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</si>
  <si>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</si>
  <si>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</si>
  <si>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</si>
  <si>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</si>
  <si>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</si>
  <si>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</si>
  <si>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</si>
  <si>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</si>
  <si>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</si>
  <si>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</si>
  <si>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</si>
  <si>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</si>
  <si>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</si>
  <si>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</si>
  <si>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</si>
  <si>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</si>
  <si>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</si>
  <si>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</si>
  <si>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</si>
  <si>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</si>
  <si>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</si>
  <si>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</si>
  <si>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</si>
  <si>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</si>
  <si>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</si>
  <si>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</si>
  <si>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</si>
  <si>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</si>
  <si>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</si>
  <si>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</si>
  <si>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</si>
  <si>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</si>
  <si>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</si>
  <si>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</si>
  <si>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</si>
  <si>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</si>
  <si>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</si>
  <si>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</si>
  <si>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</si>
  <si>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</si>
  <si>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</si>
  <si>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</si>
  <si>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</si>
  <si>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</si>
  <si>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</si>
  <si>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</si>
  <si>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</si>
  <si>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</si>
  <si>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</si>
  <si>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</si>
  <si>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</si>
  <si>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</si>
  <si>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</si>
  <si>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</si>
  <si>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</si>
  <si>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</si>
  <si>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</si>
  <si>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</si>
  <si>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</si>
  <si>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</si>
  <si>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</si>
  <si>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</si>
  <si>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</si>
  <si>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</si>
  <si>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</si>
  <si>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</si>
  <si>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</si>
  <si>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</si>
  <si>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</si>
  <si>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</si>
  <si>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</si>
  <si>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</si>
  <si>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</si>
  <si>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</si>
  <si>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</si>
  <si>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</si>
  <si>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</si>
  <si>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</si>
  <si>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</si>
  <si>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</si>
  <si>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</si>
  <si>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</si>
  <si>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</si>
  <si>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</si>
  <si>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</si>
  <si>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</si>
  <si>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</si>
  <si>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</si>
  <si>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</si>
  <si>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</si>
  <si>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</si>
  <si>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</si>
  <si>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</si>
  <si>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</si>
  <si>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</si>
  <si>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</si>
  <si>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</si>
  <si>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</si>
  <si>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</si>
  <si>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</si>
  <si>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</si>
  <si>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</si>
  <si>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</si>
  <si>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</si>
  <si>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</si>
  <si>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</si>
  <si>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</si>
  <si>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</si>
  <si>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</si>
  <si>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</si>
  <si>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</si>
  <si>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</si>
  <si>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</si>
  <si>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</si>
  <si>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</si>
  <si>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</si>
  <si>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</si>
  <si>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</si>
  <si>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</si>
  <si>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</si>
  <si>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</si>
  <si>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</si>
  <si>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</si>
  <si>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</si>
  <si>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</si>
  <si>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</si>
  <si>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</si>
  <si>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</si>
  <si>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</si>
  <si>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</si>
  <si>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</si>
  <si>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</si>
  <si>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</si>
  <si>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</si>
  <si>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</si>
  <si>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</si>
  <si>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</si>
  <si>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</si>
  <si>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</si>
  <si>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</si>
  <si>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</si>
  <si>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</si>
  <si>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</si>
  <si>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</si>
  <si>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</si>
  <si>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</si>
  <si>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</si>
  <si>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</si>
  <si>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</si>
  <si>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</si>
  <si>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</si>
  <si>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</si>
  <si>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</si>
  <si>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</si>
  <si>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</si>
  <si>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</si>
  <si>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</si>
  <si>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</si>
  <si>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</si>
  <si>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</si>
  <si>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</si>
  <si>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</si>
  <si>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</si>
  <si>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</si>
  <si>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</si>
  <si>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</si>
  <si>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</si>
  <si>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</si>
  <si>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</si>
  <si>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</si>
  <si>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</si>
  <si>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</si>
  <si>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</si>
  <si>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</si>
  <si>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</si>
  <si>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</si>
  <si>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</si>
  <si>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</si>
  <si>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</si>
  <si>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</si>
  <si>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</si>
  <si>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</si>
  <si>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</si>
  <si>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</si>
  <si>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</si>
  <si>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</si>
  <si>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</si>
  <si>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</si>
  <si>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</si>
  <si>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</si>
  <si>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</si>
  <si>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</si>
  <si>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</si>
  <si>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</si>
  <si>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</si>
  <si>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</si>
  <si>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</si>
  <si>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</si>
  <si>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</si>
  <si>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</si>
  <si>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</si>
  <si>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</si>
  <si>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</si>
  <si>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</si>
  <si>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</si>
  <si>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</si>
  <si>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</si>
  <si>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</si>
  <si>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</si>
  <si>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</si>
  <si>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</si>
  <si>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</si>
  <si>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</si>
  <si>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</si>
  <si>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</si>
  <si>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</si>
  <si>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</si>
  <si>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</si>
  <si>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</si>
  <si>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</si>
  <si>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</si>
  <si>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</si>
  <si>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</si>
  <si>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</si>
  <si>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</si>
  <si>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</si>
  <si>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</si>
  <si>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</si>
  <si>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</si>
  <si>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</si>
  <si>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</si>
  <si>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</si>
  <si>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</si>
  <si>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</si>
  <si>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</si>
  <si>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</si>
  <si>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</si>
  <si>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</si>
  <si>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</si>
  <si>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</si>
  <si>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</si>
  <si>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</si>
  <si>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</si>
  <si>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</si>
  <si>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</si>
  <si>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</si>
  <si>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</si>
  <si>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</si>
  <si>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</si>
  <si>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</si>
  <si>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</si>
  <si>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</si>
  <si>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</si>
  <si>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</si>
  <si>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</si>
  <si>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</si>
  <si>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</si>
  <si>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</si>
  <si>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</si>
  <si>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</si>
  <si>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</si>
  <si>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</si>
  <si>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</si>
  <si>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</si>
  <si>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</si>
  <si>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</si>
  <si>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</si>
  <si>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</si>
  <si>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</si>
  <si>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</si>
  <si>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</si>
  <si>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</si>
  <si>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</si>
  <si>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</si>
  <si>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</si>
  <si>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</si>
  <si>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</si>
  <si>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</si>
  <si>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</si>
  <si>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</si>
  <si>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</si>
  <si>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</si>
  <si>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</si>
  <si>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</si>
  <si>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</si>
  <si>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</si>
  <si>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</si>
  <si>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</si>
  <si>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</si>
  <si>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</si>
  <si>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</si>
  <si>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</si>
  <si>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</si>
  <si>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</si>
  <si>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</si>
  <si>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</si>
  <si>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</si>
  <si>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</si>
  <si>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</si>
  <si>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</si>
  <si>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</si>
  <si>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</si>
  <si>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</si>
  <si>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</si>
  <si>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</si>
  <si>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</si>
  <si>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</si>
  <si>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</si>
  <si>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</si>
  <si>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</si>
  <si>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</si>
  <si>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</si>
  <si>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</si>
  <si>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</si>
  <si>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</si>
  <si>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</si>
  <si>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</si>
  <si>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</si>
  <si>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</si>
  <si>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</si>
  <si>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</si>
  <si>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</si>
  <si>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</si>
  <si>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</si>
  <si>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</si>
  <si>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</si>
  <si>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</si>
  <si>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</si>
  <si>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</si>
  <si>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</si>
  <si>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</si>
  <si>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</si>
  <si>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</si>
  <si>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</si>
  <si>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</si>
  <si>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</si>
  <si>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</si>
  <si>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</si>
  <si>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</si>
  <si>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</si>
  <si>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</si>
  <si>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</si>
  <si>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</si>
  <si>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</si>
  <si>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</si>
  <si>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</si>
  <si>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</si>
  <si>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</si>
  <si>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</si>
  <si>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</si>
  <si>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</si>
  <si>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</si>
  <si>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</si>
  <si>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</si>
  <si>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</si>
  <si>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</si>
  <si>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</si>
  <si>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</si>
  <si>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</si>
  <si>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</si>
  <si>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</si>
  <si>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</si>
  <si>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</si>
  <si>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</si>
  <si>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</si>
  <si>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</si>
  <si>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</si>
  <si>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</si>
  <si>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</si>
  <si>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</si>
  <si>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</si>
  <si>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</si>
  <si>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</si>
  <si>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</si>
  <si>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</si>
  <si>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</si>
  <si>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</si>
  <si>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</si>
  <si>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</si>
  <si>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</si>
  <si>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</si>
  <si>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</si>
  <si>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</si>
  <si>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</si>
  <si>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</si>
  <si>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</si>
  <si>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</si>
  <si>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</si>
  <si>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</si>
  <si>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</si>
  <si>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</si>
  <si>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</si>
  <si>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</si>
  <si>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</si>
  <si>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</si>
  <si>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</si>
  <si>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</si>
  <si>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</si>
  <si>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</si>
  <si>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</si>
  <si>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</si>
  <si>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</si>
  <si>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</si>
  <si>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</si>
  <si>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</si>
  <si>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</si>
  <si>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</si>
  <si>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</si>
  <si>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</si>
  <si>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</si>
  <si>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</si>
  <si>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</si>
  <si>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</si>
  <si>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</si>
  <si>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</si>
  <si>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</si>
  <si>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</si>
  <si>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</si>
  <si>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</si>
  <si>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</si>
  <si>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</si>
  <si>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</si>
  <si>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</si>
  <si>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</si>
  <si>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</si>
  <si>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</si>
  <si>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</si>
  <si>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</si>
  <si>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</si>
  <si>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</si>
  <si>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</si>
  <si>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</si>
  <si>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</si>
  <si>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</si>
  <si>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</si>
  <si>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</si>
  <si>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</si>
  <si>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</si>
  <si>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</si>
  <si>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</si>
  <si>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</si>
  <si>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</si>
  <si>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</si>
  <si>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</si>
  <si>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</si>
  <si>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</si>
  <si>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</si>
  <si>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</si>
  <si>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</si>
  <si>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</si>
  <si>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</si>
  <si>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</si>
  <si>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</si>
  <si>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</si>
  <si>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</si>
  <si>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</si>
  <si>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</si>
  <si>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</si>
  <si>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</si>
  <si>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</si>
  <si>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</si>
  <si>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</si>
  <si>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</si>
  <si>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</si>
  <si>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</si>
  <si>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</si>
  <si>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</si>
  <si>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</si>
  <si>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</si>
  <si>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</si>
  <si>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</si>
  <si>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</si>
  <si>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</si>
  <si>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</si>
  <si>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</si>
  <si>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</si>
  <si>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</si>
  <si>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</si>
  <si>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</si>
  <si>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</si>
  <si>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</si>
  <si>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</si>
  <si>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</si>
  <si>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</si>
  <si>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</si>
  <si>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</si>
  <si>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</si>
  <si>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</si>
  <si>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</si>
  <si>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</si>
  <si>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</si>
  <si>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</si>
  <si>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</si>
  <si>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</si>
  <si>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</si>
  <si>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</si>
  <si>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</si>
  <si>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</si>
  <si>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</si>
  <si>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</si>
  <si>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</si>
  <si>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</si>
  <si>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</si>
  <si>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</si>
  <si>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</si>
  <si>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</si>
  <si>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</si>
  <si>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</si>
  <si>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</si>
  <si>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</si>
  <si>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</si>
  <si>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</si>
  <si>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</si>
  <si>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</si>
  <si>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</si>
  <si>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</si>
  <si>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</si>
  <si>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</si>
  <si>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</si>
  <si>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</si>
  <si>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</si>
  <si>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</si>
  <si>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</si>
  <si>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</si>
  <si>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</si>
  <si>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</si>
  <si>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</si>
  <si>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</si>
  <si>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</si>
  <si>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</si>
  <si>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</si>
  <si>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</si>
  <si>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</si>
  <si>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</si>
  <si>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</si>
  <si>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</si>
  <si>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</si>
  <si>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</si>
  <si>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</si>
  <si>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</si>
  <si>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</si>
  <si>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</si>
  <si>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</si>
  <si>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</si>
  <si>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</si>
  <si>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</si>
  <si>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</si>
  <si>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</si>
  <si>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</si>
  <si>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</si>
  <si>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</si>
  <si>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</si>
  <si>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</si>
  <si>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</si>
  <si>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</si>
  <si>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</si>
  <si>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</si>
  <si>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</si>
  <si>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</si>
  <si>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</si>
  <si>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</si>
  <si>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</si>
  <si>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</si>
  <si>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</si>
  <si>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</si>
  <si>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</si>
  <si>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</si>
  <si>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</si>
  <si>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</si>
  <si>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</si>
  <si>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</si>
  <si>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</si>
  <si>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</si>
  <si>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</si>
  <si>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</si>
  <si>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</si>
  <si>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</si>
  <si>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</si>
  <si>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</si>
  <si>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</si>
  <si>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</si>
  <si>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</si>
  <si>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</si>
  <si>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</si>
  <si>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</si>
  <si>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</si>
  <si>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</si>
  <si>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</si>
  <si>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</si>
  <si>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</si>
  <si>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</si>
  <si>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</si>
  <si>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</si>
  <si>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</si>
  <si>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</si>
  <si>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</si>
  <si>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</si>
  <si>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</si>
  <si>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</si>
  <si>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</si>
  <si>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</si>
  <si>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</si>
  <si>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</si>
  <si>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</si>
  <si>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</si>
  <si>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</si>
  <si>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</si>
  <si>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</si>
  <si>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</si>
  <si>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</si>
  <si>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</si>
  <si>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</si>
  <si>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</si>
  <si>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</si>
  <si>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</si>
  <si>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</si>
  <si>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</si>
  <si>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</si>
  <si>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</si>
  <si>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</si>
  <si>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</si>
  <si>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</si>
  <si>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</si>
  <si>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</si>
  <si>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</si>
  <si>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</si>
  <si>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</si>
  <si>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</si>
  <si>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</si>
  <si>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</si>
  <si>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</si>
  <si>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</si>
  <si>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</si>
  <si>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</si>
  <si>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</si>
  <si>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</si>
  <si>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</si>
  <si>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</si>
  <si>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</si>
  <si>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</si>
  <si>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</si>
  <si>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</si>
  <si>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</si>
  <si>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</si>
  <si>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</si>
  <si>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</si>
  <si>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</si>
  <si>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</si>
  <si>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</si>
  <si>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</si>
  <si>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</si>
  <si>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</si>
  <si>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</si>
  <si>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</si>
  <si>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</si>
  <si>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</si>
  <si>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</si>
  <si>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</si>
  <si>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</si>
  <si>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</si>
  <si>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</si>
  <si>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</si>
  <si>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</si>
  <si>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</si>
  <si>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</si>
  <si>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</si>
  <si>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</si>
  <si>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</si>
  <si>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</si>
  <si>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</si>
  <si>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</si>
  <si>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</si>
  <si>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</si>
  <si>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</si>
  <si>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</si>
  <si>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</si>
  <si>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</si>
  <si>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</si>
  <si>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</si>
  <si>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</si>
  <si>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</si>
  <si>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</si>
  <si>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</si>
  <si>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</si>
  <si>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</si>
  <si>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</si>
  <si>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</si>
  <si>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</si>
  <si>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</si>
  <si>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</si>
  <si>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</si>
  <si>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</si>
  <si>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</si>
  <si>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</si>
  <si>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</si>
  <si>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</si>
  <si>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</si>
  <si>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</si>
  <si>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</si>
  <si>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</si>
  <si>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</si>
  <si>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</si>
  <si>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</si>
  <si>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</si>
  <si>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</si>
  <si>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</si>
  <si>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</si>
  <si>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</si>
  <si>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</si>
  <si>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</si>
  <si>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</si>
  <si>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</si>
  <si>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</si>
  <si>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</si>
  <si>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</si>
  <si>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</si>
  <si>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</si>
  <si>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</si>
  <si>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</si>
  <si>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</si>
  <si>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</si>
  <si>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</si>
  <si>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</si>
  <si>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</si>
  <si>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</si>
  <si>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</si>
  <si>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</si>
  <si>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</si>
  <si>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</si>
  <si>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</si>
  <si>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</si>
  <si>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</si>
  <si>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</si>
  <si>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</si>
  <si>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</si>
  <si>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</si>
  <si>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</si>
  <si>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</si>
  <si>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</si>
  <si>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</si>
  <si>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</si>
  <si>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</si>
  <si>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</si>
  <si>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</si>
  <si>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</si>
  <si>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</si>
  <si>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</si>
  <si>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</si>
  <si>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</si>
  <si>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</si>
  <si>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</si>
  <si>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</si>
  <si>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</si>
  <si>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</si>
  <si>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</si>
  <si>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</si>
  <si>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</si>
  <si>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</si>
  <si>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</si>
  <si>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</si>
  <si>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</si>
  <si>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</si>
  <si>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</si>
  <si>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</si>
  <si>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</si>
  <si>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</si>
  <si>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</si>
  <si>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</si>
  <si>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</si>
  <si>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</si>
  <si>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</si>
  <si>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</si>
  <si>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</si>
  <si>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</si>
  <si>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</si>
  <si>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</si>
  <si>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</si>
  <si>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</si>
  <si>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</si>
  <si>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</si>
  <si>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</si>
  <si>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</si>
  <si>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</si>
  <si>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</si>
  <si>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</si>
  <si>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</si>
  <si>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</si>
  <si>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</si>
  <si>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</si>
  <si>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</si>
  <si>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</si>
  <si>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</si>
  <si>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</si>
  <si>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</si>
  <si>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</si>
  <si>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</si>
  <si>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</si>
  <si>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</si>
  <si>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</si>
  <si>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</si>
  <si>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</si>
  <si>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</si>
  <si>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</si>
  <si>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</si>
  <si>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</si>
  <si>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</si>
  <si>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</si>
  <si>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</si>
  <si>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</si>
  <si>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</si>
  <si>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</si>
  <si>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</si>
  <si>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</si>
  <si>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</si>
  <si>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</si>
  <si>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</si>
  <si>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</si>
  <si>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</si>
  <si>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</si>
  <si>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</si>
  <si>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</si>
  <si>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</si>
  <si>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</si>
  <si>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</si>
  <si>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</si>
  <si>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</si>
  <si>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</si>
  <si>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</si>
  <si>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</si>
  <si>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</si>
  <si>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</si>
  <si>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</si>
  <si>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</si>
  <si>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</si>
  <si>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</si>
  <si>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</si>
  <si>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</si>
  <si>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</si>
  <si>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</si>
  <si>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</si>
  <si>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</si>
  <si>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</si>
  <si>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</si>
  <si>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</si>
  <si>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</si>
  <si>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</si>
  <si>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</si>
  <si>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</si>
  <si>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</si>
  <si>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</si>
  <si>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</si>
  <si>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</si>
  <si>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</si>
  <si>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</si>
  <si>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</si>
  <si>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</si>
  <si>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</si>
  <si>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</si>
  <si>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</si>
  <si>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</si>
  <si>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</si>
  <si>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</si>
  <si>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</si>
  <si>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</si>
  <si>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</si>
  <si>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</si>
  <si>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</si>
  <si>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</si>
  <si>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</si>
  <si>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</si>
  <si>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</si>
  <si>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</si>
  <si>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</si>
  <si>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</si>
  <si>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</si>
  <si>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</si>
  <si>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</si>
  <si>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</si>
  <si>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</si>
  <si>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</si>
  <si>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</si>
  <si>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</si>
  <si>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</si>
  <si>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</si>
  <si>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</si>
  <si>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</si>
  <si>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</si>
  <si>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</si>
  <si>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</si>
  <si>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</si>
  <si>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</si>
  <si>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</si>
  <si>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</si>
  <si>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</si>
  <si>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</si>
  <si>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</si>
  <si>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</si>
  <si>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</si>
  <si>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</si>
  <si>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</si>
  <si>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</si>
  <si>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</si>
  <si>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</si>
  <si>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</si>
  <si>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</si>
  <si>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</si>
  <si>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</si>
  <si>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</si>
  <si>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</si>
  <si>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</si>
  <si>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</si>
  <si>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</si>
  <si>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</si>
  <si>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</si>
  <si>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</si>
  <si>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</si>
  <si>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</si>
  <si>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</si>
  <si>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</si>
  <si>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</si>
  <si>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</si>
  <si>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</si>
  <si>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</si>
  <si>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</si>
  <si>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</si>
  <si>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</si>
  <si>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</si>
  <si>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</si>
  <si>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</si>
  <si>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</si>
  <si>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</si>
  <si>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</si>
  <si>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</si>
  <si>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</si>
  <si>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</si>
  <si>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</si>
  <si>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</si>
  <si>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</si>
  <si>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</si>
  <si>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</si>
  <si>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</si>
  <si>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</si>
  <si>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</si>
  <si>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</si>
  <si>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</si>
  <si>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</si>
  <si>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</si>
  <si>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</si>
  <si>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</si>
  <si>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</si>
  <si>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</si>
  <si>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</si>
  <si>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</si>
  <si>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</si>
  <si>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</si>
  <si>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</si>
  <si>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</si>
  <si>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</si>
  <si>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</si>
  <si>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</si>
  <si>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</si>
  <si>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</si>
  <si>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</si>
  <si>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</si>
  <si>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</si>
  <si>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</si>
  <si>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</si>
  <si>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</si>
  <si>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</si>
  <si>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</si>
  <si>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</si>
  <si>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</si>
  <si>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</si>
  <si>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</si>
  <si>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</si>
  <si>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</si>
  <si>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</si>
  <si>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</si>
  <si>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</si>
  <si>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</si>
  <si>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</si>
  <si>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</si>
  <si>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</si>
  <si>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</si>
  <si>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</si>
  <si>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</si>
  <si>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</si>
  <si>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</si>
  <si>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</si>
  <si>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</si>
  <si>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</si>
  <si>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</si>
  <si>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</si>
  <si>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</si>
  <si>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</si>
  <si>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</si>
  <si>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</si>
  <si>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</si>
  <si>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</si>
  <si>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</si>
  <si>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</si>
  <si>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</si>
  <si>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</si>
  <si>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</si>
  <si>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</si>
  <si>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</si>
  <si>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</si>
  <si>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</si>
  <si>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</si>
  <si>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</si>
  <si>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</si>
  <si>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</si>
  <si>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</si>
  <si>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</si>
  <si>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</si>
  <si>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</si>
  <si>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</si>
  <si>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</si>
  <si>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</si>
  <si>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</si>
  <si>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</si>
  <si>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</si>
  <si>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</si>
  <si>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</si>
  <si>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</si>
  <si>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</si>
  <si>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</si>
  <si>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</si>
  <si>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</si>
  <si>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</si>
  <si>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</si>
  <si>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</si>
  <si>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</si>
  <si>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</si>
  <si>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</si>
  <si>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</si>
  <si>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</si>
  <si>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</si>
  <si>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</si>
  <si>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</si>
  <si>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</si>
  <si>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</si>
  <si>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</si>
  <si>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</si>
  <si>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</si>
  <si>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</si>
  <si>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</si>
  <si>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</si>
  <si>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</si>
  <si>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</si>
  <si>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</si>
  <si>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</si>
  <si>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</si>
  <si>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</si>
  <si>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</si>
  <si>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</si>
  <si>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</si>
  <si>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</si>
  <si>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</si>
  <si>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</si>
  <si>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</si>
  <si>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</si>
  <si>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</si>
  <si>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</si>
  <si>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</si>
  <si>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</si>
  <si>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</si>
  <si>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</si>
  <si>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</si>
  <si>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</si>
  <si>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</si>
  <si>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</si>
  <si>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</si>
  <si>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</si>
  <si>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</si>
  <si>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</si>
  <si>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</si>
  <si>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</si>
  <si>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</si>
  <si>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</si>
  <si>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</si>
  <si>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</si>
  <si>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</si>
  <si>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</si>
  <si>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</si>
  <si>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</si>
  <si>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</si>
  <si>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</si>
  <si>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</si>
  <si>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</si>
  <si>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</si>
  <si>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</si>
  <si>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</si>
  <si>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</si>
  <si>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</si>
  <si>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</si>
  <si>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</si>
  <si>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</si>
  <si>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</si>
  <si>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</si>
  <si>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</si>
  <si>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</si>
  <si>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</si>
  <si>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</si>
  <si>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</si>
  <si>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</si>
  <si>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</si>
  <si>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</si>
  <si>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</si>
  <si>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</si>
  <si>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</si>
  <si>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</si>
  <si>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</si>
  <si>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</si>
  <si>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</si>
  <si>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</si>
  <si>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</si>
  <si>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</si>
  <si>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</si>
  <si>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</si>
  <si>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</si>
  <si>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</si>
  <si>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</si>
  <si>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</si>
  <si>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</si>
  <si>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</si>
  <si>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</si>
  <si>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</si>
  <si>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</si>
  <si>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</si>
  <si>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</si>
  <si>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</si>
  <si>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</si>
  <si>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</si>
  <si>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</si>
  <si>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</si>
  <si>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</si>
  <si>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</si>
  <si>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</si>
  <si>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</si>
  <si>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</si>
  <si>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</si>
  <si>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</si>
  <si>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</si>
  <si>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</si>
  <si>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</si>
  <si>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</si>
  <si>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</si>
  <si>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</si>
  <si>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</si>
  <si>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</si>
  <si>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</si>
  <si>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</si>
  <si>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</si>
  <si>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</si>
  <si>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</si>
  <si>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</si>
  <si>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</si>
  <si>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</si>
  <si>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</si>
  <si>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</si>
  <si>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</si>
  <si>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</si>
  <si>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</si>
  <si>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</si>
  <si>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</si>
  <si>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</si>
  <si>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</si>
  <si>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</si>
  <si>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</si>
  <si>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</si>
  <si>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</si>
  <si>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</si>
  <si>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</si>
  <si>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</si>
  <si>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</si>
  <si>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</si>
  <si>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</si>
  <si>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</si>
  <si>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</si>
  <si>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</si>
  <si>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</si>
  <si>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</si>
  <si>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</si>
  <si>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</si>
  <si>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</si>
  <si>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</si>
  <si>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</si>
  <si>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</si>
  <si>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</si>
  <si>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</si>
  <si>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</si>
  <si>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</si>
  <si>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</si>
  <si>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</si>
  <si>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</si>
  <si>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</si>
  <si>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</si>
  <si>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</si>
  <si>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</si>
  <si>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</si>
  <si>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</si>
  <si>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</si>
  <si>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</si>
  <si>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</si>
  <si>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</si>
  <si>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</si>
  <si>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</si>
  <si>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</si>
  <si>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</si>
  <si>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</si>
  <si>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</si>
  <si>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</si>
  <si>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</si>
  <si>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</si>
  <si>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</si>
  <si>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</si>
  <si>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</si>
  <si>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</si>
  <si>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</si>
  <si>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</si>
  <si>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</si>
  <si>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</si>
  <si>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</si>
  <si>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</si>
  <si>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</si>
  <si>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</si>
  <si>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</si>
  <si>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</si>
  <si>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</si>
  <si>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</si>
  <si>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</si>
  <si>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</si>
  <si>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</si>
  <si>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</si>
  <si>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</si>
  <si>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</si>
  <si>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</si>
  <si>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</si>
  <si>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</si>
  <si>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</si>
  <si>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</si>
  <si>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</si>
  <si>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</si>
  <si>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</si>
  <si>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</si>
  <si>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</si>
  <si>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</si>
  <si>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</si>
  <si>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</si>
  <si>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</si>
  <si>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</si>
  <si>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</si>
  <si>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</si>
  <si>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</si>
  <si>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</si>
  <si>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</si>
  <si>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</si>
  <si>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</si>
  <si>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</si>
  <si>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</si>
  <si>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</si>
  <si>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</si>
  <si>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</si>
  <si>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</si>
  <si>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</si>
  <si>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</si>
  <si>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</si>
  <si>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</si>
  <si>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</si>
  <si>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</si>
  <si>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</si>
  <si>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</si>
  <si>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</si>
  <si>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</si>
  <si>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</si>
  <si>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</si>
  <si>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</si>
  <si>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</si>
  <si>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</si>
  <si>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</si>
  <si>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</si>
  <si>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</si>
  <si>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</si>
  <si>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</si>
  <si>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</si>
  <si>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</si>
  <si>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</si>
  <si>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</si>
  <si>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</si>
  <si>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</si>
  <si>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</si>
  <si>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</si>
  <si>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</si>
  <si>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</si>
  <si>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</si>
  <si>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</si>
  <si>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</si>
  <si>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</si>
  <si>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</si>
  <si>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</si>
  <si>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</si>
  <si>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</si>
  <si>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</si>
  <si>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</si>
  <si>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</si>
  <si>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</si>
  <si>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</si>
  <si>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</si>
  <si>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</si>
  <si>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</si>
  <si>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</si>
  <si>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</si>
  <si>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</si>
  <si>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</si>
  <si>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</si>
  <si>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</si>
  <si>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</si>
  <si>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</si>
  <si>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</si>
  <si>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</si>
  <si>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</si>
  <si>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</si>
  <si>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</si>
  <si>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</si>
  <si>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</si>
  <si>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</si>
  <si>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</si>
  <si>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</si>
  <si>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</si>
  <si>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</si>
  <si>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</si>
  <si>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</si>
  <si>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</si>
  <si>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</si>
  <si>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</si>
  <si>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</si>
  <si>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</si>
  <si>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</si>
  <si>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</si>
  <si>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</si>
  <si>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</si>
  <si>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</si>
  <si>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</si>
  <si>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</si>
  <si>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</si>
  <si>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</si>
  <si>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</si>
  <si>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</si>
  <si>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</si>
  <si>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</si>
  <si>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</si>
  <si>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</si>
  <si>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</si>
  <si>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</si>
  <si>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</si>
  <si>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</si>
  <si>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</si>
  <si>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</si>
  <si>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</si>
  <si>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</si>
  <si>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</si>
  <si>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</si>
  <si>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</si>
  <si>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</si>
  <si>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</si>
  <si>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</si>
  <si>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</si>
  <si>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</si>
  <si>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</si>
  <si>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</si>
  <si>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</si>
  <si>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</si>
  <si>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</si>
  <si>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</si>
  <si>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</si>
  <si>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</si>
  <si>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</si>
  <si>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</si>
  <si>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</si>
  <si>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</si>
  <si>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</si>
  <si>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</si>
  <si>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</si>
  <si>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</si>
  <si>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</si>
  <si>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</si>
  <si>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</si>
  <si>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</si>
  <si>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</si>
  <si>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</si>
  <si>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</si>
  <si>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</si>
  <si>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</si>
  <si>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</si>
  <si>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</si>
  <si>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</si>
  <si>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</si>
  <si>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</si>
  <si>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</si>
  <si>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</si>
  <si>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</si>
  <si>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</si>
  <si>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</si>
  <si>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</si>
  <si>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</si>
  <si>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</si>
  <si>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</si>
  <si>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</si>
  <si>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</si>
  <si>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</si>
  <si>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</si>
  <si>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</si>
  <si>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</si>
  <si>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</si>
  <si>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</si>
  <si>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</si>
  <si>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</si>
  <si>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</si>
  <si>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</si>
  <si>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</si>
  <si>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</si>
  <si>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</si>
  <si>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</si>
  <si>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</si>
  <si>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</si>
  <si>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</si>
  <si>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</si>
  <si>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</si>
  <si>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</si>
  <si>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</si>
  <si>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</si>
  <si>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</si>
  <si>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</si>
  <si>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</si>
  <si>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</si>
  <si>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</si>
  <si>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</si>
  <si>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</si>
  <si>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</si>
  <si>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</si>
  <si>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</si>
  <si>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</si>
  <si>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</si>
  <si>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</si>
  <si>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</si>
  <si>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</si>
  <si>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</si>
  <si>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</si>
  <si>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</si>
  <si>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</si>
  <si>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</si>
  <si>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</si>
  <si>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</si>
  <si>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</si>
  <si>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</si>
  <si>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</si>
  <si>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</si>
  <si>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</si>
  <si>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</si>
  <si>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</si>
  <si>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</si>
  <si>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</si>
  <si>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</si>
  <si>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</si>
  <si>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</si>
  <si>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</si>
  <si>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</si>
  <si>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</si>
  <si>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</si>
  <si>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</si>
  <si>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</si>
  <si>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</si>
  <si>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</si>
  <si>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</si>
  <si>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</si>
  <si>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</si>
  <si>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</si>
  <si>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</si>
  <si>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</si>
  <si>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</si>
  <si>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</si>
  <si>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</si>
  <si>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</si>
  <si>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</si>
  <si>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</si>
  <si>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</si>
  <si>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</si>
  <si>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</si>
  <si>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</si>
  <si>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</si>
  <si>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</si>
  <si>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</si>
  <si>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</si>
  <si>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</si>
  <si>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</si>
  <si>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</si>
  <si>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</si>
  <si>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</si>
  <si>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</si>
  <si>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</si>
  <si>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</si>
  <si>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</si>
  <si>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</si>
  <si>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</si>
  <si>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</si>
  <si>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</si>
  <si>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</si>
  <si>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</si>
  <si>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</si>
  <si>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</si>
  <si>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</si>
  <si>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</si>
  <si>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</si>
  <si>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</si>
  <si>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</si>
  <si>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</si>
  <si>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</si>
  <si>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</si>
  <si>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</si>
  <si>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</si>
  <si>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</si>
  <si>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</si>
  <si>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</si>
  <si>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</si>
  <si>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</si>
  <si>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</si>
  <si>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</si>
  <si>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</si>
  <si>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</si>
  <si>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</si>
  <si>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</si>
  <si>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</si>
  <si>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</si>
  <si>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</si>
  <si>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</si>
  <si>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</si>
  <si>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</si>
  <si>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</si>
  <si>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</si>
  <si>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</si>
  <si>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</si>
  <si>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</si>
  <si>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</si>
  <si>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</si>
  <si>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</si>
  <si>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</si>
  <si>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</si>
  <si>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</si>
  <si>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</si>
  <si>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</si>
  <si>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</si>
  <si>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</si>
  <si>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</si>
  <si>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</si>
  <si>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</si>
  <si>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</si>
  <si>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</si>
  <si>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</si>
  <si>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</si>
  <si>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</si>
  <si>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</si>
  <si>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</si>
  <si>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</si>
  <si>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</si>
  <si>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</si>
  <si>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</si>
  <si>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</si>
  <si>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</si>
  <si>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</si>
  <si>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</si>
  <si>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</si>
  <si>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</si>
  <si>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</si>
  <si>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</si>
  <si>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</si>
  <si>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</si>
  <si>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</si>
  <si>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</si>
  <si>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</si>
  <si>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</si>
  <si>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</si>
  <si>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</si>
  <si>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</si>
  <si>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</si>
  <si>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</si>
  <si>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</si>
  <si>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</si>
  <si>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</si>
  <si>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</si>
  <si>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</si>
  <si>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</si>
  <si>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</si>
  <si>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</si>
  <si>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</si>
  <si>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</si>
  <si>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</si>
  <si>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</si>
  <si>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</si>
  <si>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</si>
  <si>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</si>
  <si>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</si>
  <si>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</si>
  <si>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</si>
  <si>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</si>
  <si>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</si>
  <si>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</si>
  <si>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</si>
  <si>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</si>
  <si>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</si>
  <si>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</si>
  <si>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</si>
  <si>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</si>
  <si>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</si>
  <si>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</si>
  <si>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</si>
  <si>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</si>
  <si>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</si>
  <si>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</si>
  <si>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</si>
  <si>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</si>
  <si>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</si>
  <si>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</si>
  <si>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</si>
  <si>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</si>
  <si>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</si>
  <si>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</si>
  <si>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</si>
  <si>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</si>
  <si>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</si>
  <si>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</si>
  <si>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</si>
  <si>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</si>
  <si>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</si>
  <si>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</si>
  <si>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</si>
  <si>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</si>
  <si>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</si>
  <si>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</si>
  <si>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</si>
  <si>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</si>
  <si>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</si>
  <si>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</si>
  <si>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</si>
  <si>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</si>
  <si>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</si>
  <si>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</si>
  <si>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</si>
  <si>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</si>
  <si>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</si>
  <si>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</si>
  <si>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</si>
  <si>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</si>
  <si>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</si>
  <si>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</si>
  <si>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</si>
  <si>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</si>
  <si>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</si>
  <si>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</si>
  <si>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</si>
  <si>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</si>
  <si>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</si>
  <si>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</si>
  <si>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</si>
  <si>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</si>
  <si>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</si>
  <si>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</si>
  <si>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</si>
  <si>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</si>
  <si>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</si>
  <si>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</si>
  <si>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</si>
  <si>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</si>
  <si>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</si>
  <si>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</si>
  <si>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</si>
  <si>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</si>
  <si>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</si>
  <si>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</si>
  <si>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</si>
  <si>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</si>
  <si>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</si>
  <si>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</si>
  <si>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</si>
  <si>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</si>
  <si>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</si>
  <si>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</si>
  <si>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</si>
  <si>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</si>
  <si>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</si>
  <si>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</si>
  <si>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</si>
  <si>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</si>
  <si>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</si>
  <si>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</si>
  <si>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</si>
  <si>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</si>
  <si>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</si>
  <si>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</si>
  <si>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</si>
  <si>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</si>
  <si>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</si>
  <si>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</si>
  <si>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</si>
  <si>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</si>
  <si>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</si>
  <si>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</si>
  <si>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</si>
  <si>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</si>
  <si>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</si>
  <si>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</si>
  <si>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</si>
  <si>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</si>
  <si>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</si>
  <si>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</si>
  <si>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</si>
  <si>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</si>
  <si>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</si>
  <si>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</si>
  <si>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</si>
  <si>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</si>
  <si>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</si>
  <si>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</si>
  <si>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</si>
  <si>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</si>
  <si>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</si>
  <si>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</si>
  <si>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</si>
  <si>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</si>
  <si>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</si>
  <si>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</si>
  <si>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</si>
  <si>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</si>
  <si>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</si>
  <si>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</si>
  <si>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</si>
  <si>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</si>
  <si>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</si>
  <si>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</si>
  <si>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</si>
  <si>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</si>
  <si>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</si>
  <si>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</si>
  <si>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</si>
  <si>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</si>
  <si>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</si>
  <si>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</si>
  <si>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</si>
  <si>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</si>
  <si>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</si>
  <si>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</si>
  <si>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</si>
  <si>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</si>
  <si>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</si>
  <si>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</si>
  <si>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</si>
  <si>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</si>
  <si>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</si>
  <si>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</si>
  <si>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</si>
  <si>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</si>
  <si>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</si>
  <si>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</si>
  <si>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</si>
  <si>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</si>
  <si>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</si>
  <si>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</si>
  <si>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</si>
  <si>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</si>
  <si>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</si>
  <si>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</si>
  <si>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</si>
  <si>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</si>
  <si>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</si>
  <si>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</si>
  <si>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</si>
  <si>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</si>
  <si>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</si>
  <si>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</si>
  <si>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</si>
  <si>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</si>
  <si>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</si>
  <si>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</si>
  <si>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</si>
  <si>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</si>
  <si>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</si>
  <si>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</si>
  <si>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</si>
  <si>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</si>
  <si>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</si>
  <si>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</si>
  <si>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</si>
  <si>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</si>
  <si>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</si>
  <si>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</si>
  <si>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</si>
  <si>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</si>
  <si>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</si>
  <si>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</si>
  <si>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</si>
  <si>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</si>
  <si>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</si>
  <si>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</si>
  <si>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</si>
  <si>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</si>
  <si>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</si>
  <si>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</si>
  <si>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</si>
  <si>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</si>
  <si>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</si>
  <si>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</si>
  <si>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</si>
  <si>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</si>
  <si>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</si>
  <si>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</si>
  <si>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</si>
  <si>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</si>
  <si>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</si>
  <si>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</si>
  <si>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</si>
  <si>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</si>
  <si>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</si>
  <si>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</si>
  <si>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</si>
  <si>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</si>
  <si>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</si>
  <si>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</si>
  <si>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</si>
  <si>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</si>
  <si>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</si>
  <si>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</si>
  <si>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</si>
  <si>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</si>
  <si>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</si>
  <si>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</si>
  <si>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</si>
  <si>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</si>
  <si>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</si>
  <si>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</si>
  <si>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</si>
  <si>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</si>
  <si>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</si>
  <si>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</si>
  <si>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</si>
  <si>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</si>
  <si>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</si>
  <si>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</si>
  <si>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</si>
  <si>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</si>
  <si>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</si>
  <si>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</si>
  <si>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</si>
  <si>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</si>
  <si>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</si>
  <si>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</si>
  <si>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</si>
  <si>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</si>
  <si>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</si>
  <si>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</si>
  <si>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</si>
  <si>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</si>
  <si>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</si>
  <si>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</si>
  <si>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</si>
  <si>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</si>
  <si>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</si>
  <si>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</si>
  <si>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</si>
  <si>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</si>
  <si>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</si>
  <si>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</si>
  <si>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</si>
  <si>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</si>
  <si>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</si>
  <si>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</si>
  <si>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</si>
  <si>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</si>
  <si>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</si>
  <si>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</si>
  <si>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</si>
  <si>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</si>
  <si>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</si>
  <si>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</si>
  <si>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</si>
  <si>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</si>
  <si>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</si>
  <si>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</si>
  <si>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</si>
  <si>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</si>
  <si>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</si>
  <si>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</si>
  <si>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</si>
  <si>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</si>
  <si>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</si>
  <si>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</si>
  <si>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</si>
  <si>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</si>
  <si>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</si>
  <si>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</si>
  <si>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</si>
  <si>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</si>
  <si>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</si>
  <si>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</si>
  <si>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</si>
  <si>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</si>
  <si>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</si>
  <si>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</si>
  <si>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</si>
  <si>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</si>
  <si>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</si>
  <si>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</si>
  <si>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</si>
  <si>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</si>
  <si>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</si>
  <si>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</si>
  <si>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</si>
  <si>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</si>
  <si>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</si>
  <si>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</si>
  <si>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</si>
  <si>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</si>
  <si>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</si>
  <si>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</si>
  <si>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</si>
  <si>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</si>
  <si>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</si>
  <si>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</si>
  <si>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</si>
  <si>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</si>
  <si>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</si>
  <si>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</si>
  <si>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</si>
  <si>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</si>
  <si>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</si>
  <si>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</si>
  <si>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</si>
  <si>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</si>
  <si>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</si>
  <si>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</si>
  <si>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</si>
  <si>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</si>
  <si>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</si>
  <si>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</si>
  <si>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</si>
  <si>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</si>
  <si>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</si>
  <si>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</si>
  <si>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</si>
  <si>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</si>
  <si>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</si>
  <si>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</si>
  <si>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</si>
  <si>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</si>
  <si>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</si>
  <si>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</si>
  <si>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</si>
  <si>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</si>
  <si>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</si>
  <si>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</si>
  <si>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</si>
  <si>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</si>
  <si>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</si>
  <si>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</si>
  <si>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</si>
  <si>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</si>
  <si>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</si>
  <si>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</si>
  <si>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</si>
  <si>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</si>
  <si>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</si>
  <si>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</si>
  <si>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</si>
  <si>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</si>
  <si>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</si>
  <si>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</si>
  <si>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</si>
  <si>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</si>
  <si>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</si>
  <si>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</si>
  <si>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</si>
  <si>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</si>
  <si>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</si>
  <si>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</si>
  <si>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</si>
  <si>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</si>
  <si>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</si>
  <si>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</si>
  <si>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</si>
  <si>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</si>
  <si>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</si>
  <si>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</si>
  <si>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</si>
  <si>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</si>
  <si>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</si>
  <si>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</si>
  <si>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</si>
  <si>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</si>
  <si>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</si>
  <si>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</si>
  <si>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</si>
  <si>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</si>
  <si>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</si>
  <si>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</si>
  <si>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</si>
  <si>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</si>
  <si>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</si>
  <si>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</si>
  <si>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</si>
  <si>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</si>
  <si>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</si>
  <si>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</si>
  <si>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</si>
  <si>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</si>
  <si>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</si>
  <si>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</si>
  <si>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</si>
  <si>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</si>
  <si>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</si>
  <si>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</si>
  <si>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</si>
  <si>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</si>
  <si>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</si>
  <si>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</si>
  <si>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</si>
  <si>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</si>
  <si>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</si>
  <si>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</si>
  <si>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</si>
  <si>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</si>
  <si>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</si>
  <si>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</si>
  <si>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</si>
  <si>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</si>
  <si>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</si>
  <si>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</si>
  <si>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</si>
  <si>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</si>
  <si>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</si>
  <si>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</si>
  <si>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</si>
  <si>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</si>
  <si>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</si>
  <si>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</si>
  <si>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</si>
  <si>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</si>
  <si>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</si>
  <si>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</si>
  <si>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</si>
  <si>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</si>
  <si>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</si>
  <si>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</si>
  <si>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</si>
  <si>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</si>
  <si>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</si>
  <si>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</si>
  <si>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</si>
  <si>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</si>
  <si>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</si>
  <si>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</si>
  <si>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</si>
  <si>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</si>
  <si>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</si>
  <si>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</si>
  <si>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</si>
  <si>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</si>
  <si>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</si>
  <si>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</si>
  <si>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</si>
  <si>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</si>
  <si>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</si>
  <si>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</si>
  <si>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</si>
  <si>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</si>
  <si>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</si>
  <si>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</si>
  <si>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</si>
  <si>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</si>
  <si>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</si>
  <si>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</si>
  <si>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</si>
  <si>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</si>
  <si>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</si>
  <si>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</si>
  <si>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</si>
  <si>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</si>
  <si>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</si>
  <si>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</si>
  <si>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</si>
  <si>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</si>
  <si>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</si>
  <si>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</si>
  <si>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</si>
  <si>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</si>
  <si>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</si>
  <si>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</si>
  <si>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</si>
  <si>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</si>
  <si>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</si>
  <si>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</si>
  <si>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</si>
  <si>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</si>
  <si>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</si>
  <si>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</si>
  <si>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</si>
  <si>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</si>
  <si>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</si>
  <si>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</si>
  <si>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</si>
  <si>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</si>
  <si>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</si>
  <si>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</si>
  <si>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</si>
  <si>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</si>
  <si>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</si>
  <si>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</si>
  <si>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</si>
  <si>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</si>
  <si>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</si>
  <si>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</si>
  <si>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</si>
  <si>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</si>
  <si>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</si>
  <si>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</si>
  <si>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</si>
  <si>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</si>
  <si>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</si>
  <si>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</si>
  <si>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</si>
  <si>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</si>
  <si>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</si>
  <si>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</si>
  <si>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</si>
  <si>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</si>
  <si>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</si>
  <si>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</si>
  <si>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</si>
  <si>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</si>
  <si>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</si>
  <si>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</si>
  <si>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</si>
  <si>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</si>
  <si>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</si>
  <si>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</si>
  <si>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</si>
  <si>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</si>
  <si>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</si>
  <si>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</si>
  <si>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</si>
  <si>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</si>
  <si>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</si>
  <si>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</si>
  <si>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</si>
  <si>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</si>
  <si>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</si>
  <si>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</si>
  <si>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</si>
  <si>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</si>
  <si>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</si>
  <si>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</si>
  <si>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</si>
  <si>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</si>
  <si>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</si>
  <si>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</si>
  <si>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</si>
  <si>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</si>
  <si>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</si>
  <si>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</si>
  <si>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</si>
  <si>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</si>
  <si>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</si>
  <si>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</si>
  <si>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</si>
  <si>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</si>
  <si>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</si>
  <si>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</si>
  <si>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</si>
  <si>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</si>
  <si>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</si>
  <si>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</si>
  <si>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</si>
  <si>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</si>
  <si>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</si>
  <si>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</si>
  <si>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</si>
  <si>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</si>
  <si>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</si>
  <si>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</si>
  <si>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</si>
  <si>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</si>
  <si>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</si>
  <si>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</si>
  <si>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</si>
  <si>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</si>
  <si>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</si>
  <si>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</si>
  <si>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</si>
  <si>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</si>
  <si>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</si>
  <si>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</si>
  <si>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</si>
  <si>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</si>
  <si>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</si>
  <si>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</si>
  <si>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</si>
  <si>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</si>
  <si>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</si>
  <si>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</si>
  <si>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</si>
  <si>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</si>
  <si>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</si>
  <si>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</si>
  <si>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</si>
  <si>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</si>
  <si>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</si>
  <si>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</si>
  <si>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</si>
  <si>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</si>
  <si>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</si>
  <si>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</si>
  <si>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</si>
  <si>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</si>
  <si>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</si>
  <si>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</si>
  <si>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</si>
  <si>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</si>
  <si>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</si>
  <si>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</si>
  <si>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</si>
  <si>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</si>
  <si>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</si>
  <si>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</si>
  <si>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</si>
  <si>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</si>
  <si>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</si>
  <si>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</si>
  <si>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</si>
  <si>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</si>
  <si>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</si>
  <si>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</si>
  <si>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</si>
  <si>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</si>
  <si>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</si>
  <si>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</si>
  <si>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</si>
  <si>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</si>
  <si>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</si>
  <si>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</si>
  <si>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</si>
  <si>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</si>
  <si>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</si>
  <si>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</si>
  <si>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</si>
  <si>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</si>
  <si>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</si>
  <si>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</si>
  <si>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</si>
  <si>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</si>
  <si>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</si>
  <si>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</si>
  <si>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</si>
  <si>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</si>
  <si>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</si>
  <si>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</si>
  <si>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</si>
  <si>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</si>
  <si>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</si>
  <si>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</si>
  <si>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</si>
  <si>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</si>
  <si>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</si>
  <si>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</si>
  <si>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</si>
  <si>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</si>
  <si>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</si>
  <si>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</si>
  <si>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</si>
  <si>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</si>
  <si>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</si>
  <si>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</si>
  <si>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</si>
  <si>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</si>
  <si>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</si>
  <si>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</si>
  <si>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</si>
  <si>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</si>
  <si>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</si>
  <si>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</si>
  <si>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</si>
  <si>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</si>
  <si>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</si>
  <si>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</si>
  <si>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</si>
  <si>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</si>
  <si>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</si>
  <si>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</si>
  <si>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</si>
  <si>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</si>
  <si>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</si>
  <si>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</si>
  <si>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</si>
  <si>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</si>
  <si>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</si>
  <si>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</si>
  <si>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</si>
  <si>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</si>
  <si>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</si>
  <si>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</si>
  <si>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</si>
  <si>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</si>
  <si>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</si>
  <si>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</si>
  <si>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</si>
  <si>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</si>
  <si>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</si>
  <si>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</si>
  <si>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</si>
  <si>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</si>
  <si>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</si>
  <si>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</si>
  <si>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</si>
  <si>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</si>
  <si>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</si>
  <si>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</si>
  <si>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</si>
  <si>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</si>
  <si>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</si>
  <si>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</si>
  <si>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</si>
  <si>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</si>
  <si>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</si>
  <si>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</si>
  <si>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</si>
  <si>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</si>
  <si>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</si>
  <si>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</si>
  <si>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</si>
  <si>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</si>
  <si>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</si>
  <si>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</si>
  <si>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</si>
  <si>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</si>
  <si>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</si>
  <si>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</si>
  <si>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</si>
  <si>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</si>
  <si>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</si>
  <si>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</si>
  <si>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</si>
  <si>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</si>
  <si>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</si>
  <si>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</si>
  <si>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</si>
  <si>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</si>
  <si>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</si>
  <si>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</si>
  <si>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</si>
  <si>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</si>
  <si>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</si>
  <si>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</si>
  <si>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</si>
  <si>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</si>
  <si>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</si>
  <si>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</si>
  <si>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</si>
  <si>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</si>
  <si>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</si>
  <si>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</si>
  <si>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</si>
  <si>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</si>
  <si>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</si>
  <si>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</si>
  <si>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</si>
  <si>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</si>
  <si>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</si>
  <si>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</si>
  <si>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</si>
  <si>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</si>
  <si>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</si>
  <si>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</si>
  <si>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</si>
  <si>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</si>
  <si>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</si>
  <si>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</si>
  <si>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</si>
  <si>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</si>
  <si>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</si>
  <si>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</si>
  <si>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</si>
  <si>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</si>
  <si>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</si>
  <si>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</si>
  <si>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</si>
  <si>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</si>
  <si>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</si>
  <si>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</si>
  <si>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</si>
  <si>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</si>
  <si>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</si>
  <si>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</si>
  <si>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</si>
  <si>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</si>
  <si>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</si>
  <si>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</si>
  <si>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</si>
  <si>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</si>
  <si>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</si>
  <si>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</si>
  <si>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</si>
  <si>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</si>
  <si>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</si>
  <si>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</si>
  <si>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</si>
  <si>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</si>
  <si>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</si>
  <si>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</si>
  <si>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</si>
  <si>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</si>
  <si>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</si>
  <si>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</si>
  <si>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</si>
  <si>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</si>
  <si>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</si>
  <si>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</si>
  <si>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</si>
  <si>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</si>
  <si>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</si>
  <si>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</si>
  <si>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</si>
  <si>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</si>
  <si>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</si>
  <si>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</si>
  <si>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</si>
  <si>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</si>
  <si>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</si>
  <si>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</si>
  <si>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</si>
  <si>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</si>
  <si>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</si>
  <si>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</si>
  <si>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</si>
  <si>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</si>
  <si>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</si>
  <si>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</si>
  <si>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</si>
  <si>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</si>
  <si>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</si>
  <si>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</si>
  <si>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</si>
  <si>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</si>
  <si>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</si>
  <si>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</si>
  <si>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</si>
  <si>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</si>
  <si>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</si>
  <si>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</si>
  <si>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</si>
  <si>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</si>
  <si>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</si>
  <si>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</si>
  <si>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</si>
  <si>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</si>
  <si>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</si>
  <si>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</si>
  <si>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</si>
  <si>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</si>
  <si>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</si>
  <si>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</si>
  <si>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</si>
  <si>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</si>
  <si>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</si>
  <si>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</si>
  <si>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</si>
  <si>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</si>
  <si>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</si>
  <si>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</si>
  <si>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</si>
  <si>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</si>
  <si>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</si>
  <si>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</si>
  <si>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</si>
  <si>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</si>
  <si>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</si>
  <si>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</si>
  <si>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</si>
  <si>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</si>
  <si>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</si>
  <si>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</si>
  <si>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</si>
  <si>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</si>
  <si>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</si>
  <si>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</si>
  <si>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</si>
  <si>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</si>
  <si>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</si>
  <si>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</si>
  <si>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</si>
  <si>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</si>
  <si>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</si>
  <si>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</si>
  <si>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</si>
  <si>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</si>
  <si>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</si>
  <si>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</si>
  <si>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</si>
  <si>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</si>
  <si>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</si>
  <si>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</si>
  <si>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</si>
  <si>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</si>
  <si>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</si>
  <si>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</si>
  <si>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</si>
  <si>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</si>
  <si>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</si>
  <si>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</si>
  <si>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</si>
  <si>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</si>
  <si>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</si>
  <si>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</si>
  <si>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</si>
  <si>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</si>
  <si>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</si>
  <si>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</si>
  <si>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</si>
  <si>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</si>
  <si>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</si>
  <si>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</si>
  <si>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</si>
  <si>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</si>
  <si>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</si>
  <si>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</si>
  <si>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</si>
  <si>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</si>
  <si>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</si>
  <si>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</si>
  <si>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</si>
  <si>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</si>
  <si>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</si>
  <si>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</si>
  <si>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</si>
  <si>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</si>
  <si>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</si>
  <si>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</si>
  <si>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</si>
  <si>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</si>
  <si>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</si>
  <si>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</si>
  <si>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</si>
  <si>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</si>
  <si>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</si>
  <si>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</si>
  <si>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</si>
  <si>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</si>
  <si>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</si>
  <si>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</si>
  <si>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</si>
  <si>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</si>
  <si>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</si>
  <si>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</si>
  <si>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</si>
  <si>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</si>
  <si>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</si>
  <si>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</si>
  <si>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</si>
  <si>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</si>
  <si>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</si>
  <si>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</si>
  <si>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</si>
  <si>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</si>
  <si>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</si>
  <si>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</si>
  <si>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</si>
  <si>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</si>
  <si>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</si>
  <si>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</si>
  <si>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</si>
  <si>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</si>
  <si>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</si>
  <si>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</si>
  <si>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</si>
  <si>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</si>
  <si>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</si>
  <si>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</si>
  <si>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</si>
  <si>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</si>
  <si>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</si>
  <si>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</si>
  <si>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</si>
  <si>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</si>
  <si>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</si>
  <si>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</si>
  <si>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</si>
  <si>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</si>
  <si>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</si>
  <si>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</si>
  <si>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</si>
  <si>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</si>
  <si>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</si>
  <si>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</si>
  <si>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</si>
  <si>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</si>
  <si>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</si>
  <si>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</si>
  <si>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</si>
  <si>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</si>
  <si>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</si>
  <si>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</si>
  <si>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</si>
  <si>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</si>
  <si>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</si>
  <si>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</si>
  <si>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</si>
  <si>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</si>
  <si>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</si>
  <si>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</si>
  <si>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</si>
  <si>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</si>
  <si>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</si>
  <si>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</si>
  <si>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</si>
  <si>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</si>
  <si>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</si>
  <si>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</si>
  <si>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</si>
  <si>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</si>
  <si>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</si>
  <si>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</si>
  <si>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</si>
  <si>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</si>
  <si>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</si>
  <si>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</si>
  <si>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</si>
  <si>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</si>
  <si>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</si>
  <si>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</si>
  <si>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</si>
  <si>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</si>
  <si>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</si>
  <si>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</si>
  <si>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</si>
  <si>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</si>
  <si>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</si>
  <si>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</si>
  <si>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</si>
  <si>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</si>
  <si>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</si>
  <si>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</si>
  <si>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</si>
  <si>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</si>
  <si>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</si>
  <si>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</si>
  <si>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</si>
  <si>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</si>
  <si>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</si>
  <si>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</si>
  <si>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</si>
  <si>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</si>
  <si>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</si>
  <si>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</si>
  <si>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</si>
  <si>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</si>
  <si>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</si>
  <si>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</si>
  <si>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</si>
  <si>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</si>
  <si>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</si>
  <si>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</si>
  <si>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</si>
  <si>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</si>
  <si>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</si>
  <si>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</si>
  <si>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</si>
  <si>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</si>
  <si>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</si>
  <si>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</si>
  <si>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</si>
  <si>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</si>
  <si>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</si>
  <si>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</si>
  <si>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</si>
  <si>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</si>
  <si>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</si>
  <si>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</si>
  <si>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</si>
  <si>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</si>
  <si>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</si>
  <si>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</si>
  <si>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</si>
  <si>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</si>
  <si>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</si>
  <si>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</si>
  <si>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</si>
  <si>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</si>
  <si>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</si>
  <si>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</si>
  <si>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</si>
  <si>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</si>
  <si>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</si>
  <si>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</si>
  <si>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</si>
  <si>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</si>
  <si>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</si>
  <si>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</si>
  <si>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</si>
  <si>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</si>
  <si>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</si>
  <si>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</si>
  <si>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</si>
  <si>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</si>
  <si>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</si>
  <si>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</si>
  <si>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</si>
  <si>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</si>
  <si>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</si>
  <si>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</si>
  <si>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</si>
  <si>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</si>
  <si>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</si>
  <si>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</si>
  <si>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</si>
  <si>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</si>
  <si>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</si>
  <si>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</si>
  <si>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</si>
  <si>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</si>
  <si>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</si>
  <si>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</si>
  <si>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</si>
  <si>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</si>
  <si>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</si>
  <si>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</si>
  <si>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</si>
  <si>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</si>
  <si>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</si>
  <si>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</si>
  <si>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</si>
  <si>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</si>
  <si>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</si>
  <si>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</si>
  <si>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</si>
  <si>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</si>
  <si>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</si>
  <si>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</si>
  <si>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</si>
  <si>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</si>
  <si>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</si>
  <si>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</si>
  <si>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</si>
  <si>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</si>
  <si>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</si>
  <si>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</si>
  <si>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</si>
  <si>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</si>
  <si>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</si>
  <si>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</si>
  <si>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</si>
  <si>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</si>
  <si>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</si>
  <si>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</si>
  <si>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</si>
  <si>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</si>
  <si>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</si>
  <si>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</si>
  <si>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</si>
  <si>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</si>
  <si>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</si>
  <si>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</si>
  <si>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</si>
  <si>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</si>
  <si>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</si>
  <si>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</si>
  <si>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</si>
  <si>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</si>
  <si>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</si>
  <si>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</si>
  <si>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</si>
  <si>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</si>
  <si>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</si>
  <si>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</si>
  <si>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</si>
  <si>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</si>
  <si>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</si>
  <si>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</si>
  <si>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</si>
  <si>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</si>
  <si>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</si>
  <si>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</si>
  <si>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</si>
  <si>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</si>
  <si>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</si>
  <si>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</si>
  <si>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</si>
  <si>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</si>
  <si>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</si>
  <si>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</si>
  <si>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</si>
  <si>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</si>
  <si>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</si>
  <si>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</si>
  <si>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</si>
  <si>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</si>
  <si>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</si>
  <si>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</si>
  <si>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</si>
  <si>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</si>
  <si>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</si>
  <si>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</si>
  <si>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</si>
  <si>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</si>
  <si>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</si>
  <si>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</si>
  <si>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</si>
  <si>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</si>
  <si>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</si>
  <si>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</si>
  <si>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</si>
  <si>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</si>
  <si>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</si>
  <si>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</si>
  <si>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</si>
  <si>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</si>
  <si>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</si>
  <si>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</si>
  <si>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</si>
  <si>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</si>
  <si>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</si>
  <si>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</si>
  <si>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</si>
  <si>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</si>
  <si>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</si>
  <si>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</si>
  <si>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</si>
  <si>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</si>
  <si>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</si>
  <si>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</si>
  <si>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</si>
  <si>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</si>
  <si>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</si>
  <si>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</si>
  <si>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</si>
  <si>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</si>
  <si>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</si>
  <si>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</si>
  <si>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</si>
  <si>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</si>
  <si>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</si>
  <si>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</si>
  <si>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</si>
  <si>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</si>
  <si>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</si>
  <si>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</si>
  <si>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</si>
  <si>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</si>
  <si>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</si>
  <si>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</si>
  <si>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</si>
  <si>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</si>
  <si>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</si>
  <si>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</si>
  <si>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</si>
  <si>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</si>
  <si>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</si>
  <si>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</si>
  <si>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</si>
  <si>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</si>
  <si>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</si>
  <si>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</si>
  <si>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</si>
  <si>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</si>
  <si>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</si>
  <si>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</si>
  <si>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</si>
  <si>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</si>
  <si>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</si>
  <si>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</si>
  <si>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</si>
  <si>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</si>
  <si>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</si>
  <si>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</si>
  <si>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</si>
  <si>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</si>
  <si>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</si>
  <si>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</si>
  <si>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</si>
  <si>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</si>
  <si>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</si>
  <si>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</si>
  <si>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</si>
  <si>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</si>
  <si>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</si>
  <si>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</si>
  <si>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</si>
  <si>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</si>
  <si>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</si>
  <si>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</si>
  <si>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</si>
  <si>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</si>
  <si>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</si>
  <si>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</si>
  <si>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</si>
  <si>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</si>
  <si>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</si>
  <si>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</si>
  <si>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</si>
  <si>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</si>
  <si>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</si>
  <si>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</si>
  <si>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</si>
  <si>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</si>
  <si>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</si>
  <si>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</si>
  <si>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</si>
  <si>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</si>
  <si>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</si>
  <si>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</si>
  <si>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</si>
  <si>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</si>
  <si>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</si>
  <si>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</si>
  <si>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</si>
  <si>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</si>
  <si>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</si>
  <si>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</si>
  <si>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</si>
  <si>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</si>
  <si>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</si>
  <si>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</si>
  <si>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</si>
  <si>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</si>
  <si>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</si>
  <si>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</si>
  <si>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</si>
  <si>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</si>
  <si>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</si>
  <si>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</si>
  <si>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</si>
  <si>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</si>
  <si>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</si>
  <si>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</si>
  <si>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</si>
  <si>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</si>
  <si>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</si>
  <si>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</si>
  <si>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</si>
  <si>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</si>
  <si>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</si>
  <si>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</si>
  <si>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</si>
  <si>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</si>
  <si>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</si>
  <si>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</si>
  <si>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</si>
  <si>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</si>
  <si>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</si>
  <si>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</si>
  <si>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</si>
  <si>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</si>
  <si>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</si>
  <si>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</si>
  <si>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</si>
  <si>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</si>
  <si>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</si>
  <si>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</si>
  <si>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</si>
  <si>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</si>
  <si>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</si>
  <si>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</si>
  <si>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</si>
  <si>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</si>
  <si>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</si>
  <si>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</si>
  <si>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</si>
  <si>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</si>
  <si>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</si>
  <si>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</si>
  <si>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</si>
  <si>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</si>
  <si>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</si>
  <si>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</si>
  <si>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</si>
  <si>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</si>
  <si>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</si>
  <si>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</si>
  <si>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</si>
  <si>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</si>
  <si>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</si>
  <si>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</si>
  <si>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</si>
  <si>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</si>
  <si>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</si>
  <si>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</si>
  <si>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</si>
  <si>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</si>
  <si>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</si>
  <si>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</si>
  <si>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</si>
  <si>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</si>
  <si>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</si>
  <si>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</si>
  <si>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</si>
  <si>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</si>
  <si>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</si>
  <si>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</si>
  <si>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</si>
  <si>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</si>
  <si>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</si>
  <si>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</si>
  <si>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</si>
  <si>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</si>
  <si>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</si>
  <si>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</si>
  <si>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</si>
  <si>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</si>
  <si>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</si>
  <si>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</si>
  <si>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</si>
  <si>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</si>
  <si>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</si>
  <si>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</si>
  <si>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</si>
  <si>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</si>
  <si>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</si>
  <si>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</si>
  <si>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</si>
  <si>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</si>
  <si>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</si>
  <si>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</si>
  <si>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</si>
  <si>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</si>
  <si>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</si>
  <si>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</si>
  <si>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</si>
  <si>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</si>
  <si>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</si>
  <si>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</si>
  <si>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</si>
  <si>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</si>
  <si>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</si>
  <si>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</si>
  <si>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</si>
  <si>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</si>
  <si>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</si>
  <si>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</si>
  <si>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</si>
  <si>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</si>
  <si>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</si>
  <si>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</si>
  <si>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</si>
  <si>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</si>
  <si>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</si>
  <si>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</si>
  <si>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</si>
  <si>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</si>
  <si>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</si>
  <si>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</si>
  <si>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</si>
  <si>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</si>
  <si>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</si>
  <si>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</si>
  <si>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</si>
  <si>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</si>
  <si>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</si>
  <si>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</si>
  <si>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</si>
  <si>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</si>
  <si>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</si>
  <si>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</si>
  <si>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</si>
  <si>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</si>
  <si>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</si>
  <si>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</si>
  <si>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</si>
  <si>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</si>
  <si>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</si>
  <si>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</si>
  <si>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</si>
  <si>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</si>
  <si>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</si>
  <si>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</si>
  <si>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</si>
  <si>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</si>
  <si>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</si>
  <si>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</si>
  <si>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</si>
  <si>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</si>
  <si>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</si>
  <si>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</si>
  <si>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</si>
  <si>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</si>
  <si>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</si>
  <si>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</si>
  <si>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</si>
  <si>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</si>
  <si>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</si>
  <si>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</si>
  <si>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</si>
  <si>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</si>
  <si>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</si>
  <si>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</si>
  <si>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</si>
  <si>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</si>
  <si>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</si>
  <si>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</si>
  <si>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</si>
  <si>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</si>
  <si>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</si>
  <si>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</si>
  <si>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</si>
  <si>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</si>
  <si>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</si>
  <si>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</si>
  <si>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</si>
  <si>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</si>
  <si>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</si>
  <si>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</si>
  <si>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</si>
  <si>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</si>
  <si>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</si>
  <si>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</si>
  <si>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</si>
  <si>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</si>
  <si>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</si>
  <si>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</si>
  <si>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</si>
  <si>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</si>
  <si>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</si>
  <si>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</si>
  <si>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</si>
  <si>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</si>
  <si>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</si>
  <si>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</si>
  <si>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</si>
  <si>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</si>
  <si>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</si>
  <si>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</si>
  <si>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</si>
  <si>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</si>
  <si>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</si>
  <si>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</si>
  <si>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</si>
  <si>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</si>
  <si>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</si>
  <si>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</si>
  <si>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</si>
  <si>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</si>
  <si>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</si>
  <si>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</si>
  <si>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</si>
  <si>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</si>
  <si>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</si>
  <si>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</si>
  <si>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</si>
  <si>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</si>
  <si>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</si>
  <si>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</si>
  <si>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</si>
  <si>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</si>
  <si>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</si>
  <si>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</si>
  <si>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</si>
  <si>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</si>
  <si>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</si>
  <si>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</si>
  <si>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</si>
  <si>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</si>
  <si>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</si>
  <si>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</si>
  <si>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</si>
  <si>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</si>
  <si>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</si>
  <si>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</si>
  <si>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</si>
  <si>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</si>
  <si>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</si>
  <si>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</si>
  <si>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</si>
  <si>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</si>
  <si>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</si>
  <si>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</si>
  <si>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</si>
  <si>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</si>
  <si>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</si>
  <si>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</si>
  <si>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</si>
  <si>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</si>
  <si>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</si>
  <si>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</si>
  <si>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</si>
  <si>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</si>
  <si>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</si>
  <si>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</si>
  <si>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</si>
  <si>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</si>
  <si>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</si>
  <si>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</si>
  <si>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</si>
  <si>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</si>
  <si>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</si>
  <si>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</si>
  <si>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</si>
  <si>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</si>
  <si>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</si>
  <si>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</si>
  <si>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</si>
  <si>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</si>
  <si>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</si>
  <si>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</si>
  <si>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</si>
  <si>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</si>
  <si>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</si>
  <si>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</si>
  <si>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</si>
  <si>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</si>
  <si>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</si>
  <si>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</si>
  <si>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</si>
  <si>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</si>
  <si>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</si>
  <si>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</si>
  <si>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</si>
  <si>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</si>
  <si>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</si>
  <si>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</si>
  <si>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</si>
  <si>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</si>
  <si>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</si>
  <si>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</si>
  <si>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</si>
  <si>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</si>
  <si>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</si>
  <si>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</si>
  <si>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</si>
  <si>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</si>
  <si>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</si>
  <si>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</si>
  <si>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</si>
  <si>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</si>
  <si>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</si>
  <si>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</si>
  <si>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</si>
  <si>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</si>
  <si>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</si>
  <si>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</si>
  <si>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</si>
  <si>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</si>
  <si>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</si>
  <si>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</si>
  <si>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</si>
  <si>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</si>
  <si>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</si>
  <si>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</si>
  <si>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</si>
  <si>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</si>
  <si>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</si>
  <si>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</si>
  <si>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</si>
  <si>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</si>
  <si>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</si>
  <si>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</si>
  <si>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</si>
  <si>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</si>
  <si>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</si>
  <si>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</si>
  <si>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</si>
  <si>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</si>
  <si>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</si>
  <si>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</si>
  <si>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</si>
  <si>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</si>
  <si>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</si>
  <si>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</si>
  <si>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</si>
  <si>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</si>
  <si>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</si>
  <si>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</si>
  <si>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</si>
  <si>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</si>
  <si>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</si>
  <si>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</si>
  <si>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</si>
  <si>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</si>
  <si>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</si>
  <si>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</si>
  <si>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</si>
  <si>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</si>
  <si>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</si>
  <si>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</si>
  <si>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</si>
  <si>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</si>
  <si>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</si>
  <si>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</si>
  <si>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</si>
  <si>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</si>
  <si>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</si>
  <si>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</si>
  <si>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</si>
  <si>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</si>
  <si>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</si>
  <si>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</si>
  <si>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</si>
  <si>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</si>
  <si>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</si>
  <si>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</si>
  <si>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</si>
  <si>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</si>
  <si>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</si>
  <si>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</si>
  <si>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</si>
  <si>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</si>
  <si>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</si>
  <si>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</si>
  <si>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</si>
  <si>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</si>
  <si>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</si>
  <si>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</si>
  <si>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</si>
  <si>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</si>
  <si>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</si>
  <si>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</si>
  <si>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</si>
  <si>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</si>
  <si>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</si>
  <si>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</si>
  <si>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</si>
  <si>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</si>
  <si>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</si>
  <si>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</si>
  <si>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</si>
  <si>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</si>
  <si>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</si>
  <si>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</si>
  <si>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</si>
  <si>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</si>
  <si>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</si>
  <si>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</si>
  <si>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</si>
  <si>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</si>
  <si>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</si>
  <si>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</si>
  <si>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</si>
  <si>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</si>
  <si>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</si>
  <si>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</si>
  <si>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</si>
  <si>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</si>
  <si>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</si>
  <si>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</si>
  <si>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</si>
  <si>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</si>
  <si>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</si>
  <si>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</si>
  <si>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</si>
  <si>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</si>
  <si>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</si>
  <si>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</si>
  <si>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</si>
  <si>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</si>
  <si>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</si>
  <si>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</si>
  <si>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</si>
  <si>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</si>
  <si>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</si>
  <si>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</si>
  <si>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</si>
  <si>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</si>
  <si>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</si>
  <si>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</si>
  <si>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</si>
  <si>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</si>
  <si>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</si>
  <si>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</si>
  <si>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</si>
  <si>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</si>
  <si>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</si>
  <si>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</si>
  <si>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</si>
  <si>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</si>
  <si>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</si>
  <si>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</si>
  <si>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</si>
  <si>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</si>
  <si>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</si>
  <si>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</si>
  <si>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</si>
  <si>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</si>
  <si>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</si>
  <si>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</si>
  <si>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</si>
  <si>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</si>
  <si>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</si>
  <si>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</si>
  <si>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</si>
  <si>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</si>
  <si>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</si>
  <si>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</si>
  <si>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</si>
  <si>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</si>
  <si>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</si>
  <si>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</si>
  <si>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</si>
  <si>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</si>
  <si>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</si>
  <si>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</si>
  <si>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</si>
  <si>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</si>
  <si>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</si>
  <si>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</si>
  <si>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</si>
  <si>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</si>
  <si>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</si>
  <si>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</si>
  <si>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</si>
  <si>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</si>
  <si>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</si>
  <si>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</si>
  <si>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</si>
  <si>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</si>
  <si>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</si>
  <si>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</si>
  <si>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</si>
  <si>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</si>
  <si>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</si>
  <si>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</si>
  <si>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</si>
  <si>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</si>
  <si>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</si>
  <si>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</si>
  <si>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</si>
  <si>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</si>
  <si>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</si>
  <si>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</si>
  <si>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</si>
  <si>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</si>
  <si>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</si>
  <si>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</si>
  <si>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</si>
  <si>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</si>
  <si>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</si>
  <si>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</si>
  <si>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</si>
  <si>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</si>
  <si>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</si>
  <si>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</si>
  <si>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</si>
  <si>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</si>
  <si>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</si>
  <si>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</si>
  <si>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</si>
  <si>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</si>
  <si>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</si>
  <si>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</si>
  <si>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</si>
  <si>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</si>
  <si>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</si>
  <si>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</si>
  <si>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</si>
  <si>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</si>
  <si>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</si>
  <si>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</si>
  <si>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</si>
  <si>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</si>
  <si>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</si>
  <si>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</si>
  <si>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</si>
  <si>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</si>
  <si>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</si>
  <si>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</si>
  <si>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</si>
  <si>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</si>
  <si>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</si>
  <si>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</si>
  <si>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</si>
  <si>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</si>
  <si>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</si>
  <si>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</si>
  <si>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</si>
  <si>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</si>
  <si>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</si>
  <si>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</si>
  <si>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</si>
  <si>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</si>
  <si>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</si>
  <si>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</si>
  <si>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</si>
  <si>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</si>
  <si>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</si>
  <si>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</si>
  <si>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</si>
  <si>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</si>
  <si>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</si>
  <si>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</si>
  <si>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</si>
  <si>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</si>
  <si>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</si>
  <si>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</si>
  <si>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</si>
  <si>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</si>
  <si>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</si>
  <si>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</si>
  <si>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</si>
  <si>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</si>
  <si>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</si>
  <si>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</si>
  <si>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</si>
  <si>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</si>
  <si>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</si>
  <si>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</si>
  <si>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</si>
  <si>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</si>
  <si>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</si>
  <si>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</si>
  <si>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</si>
  <si>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</si>
  <si>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</si>
  <si>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</si>
  <si>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</si>
  <si>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</si>
  <si>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</si>
  <si>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</si>
  <si>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</si>
  <si>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</si>
  <si>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</si>
  <si>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</si>
  <si>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</si>
  <si>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</si>
  <si>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</si>
  <si>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</si>
  <si>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</si>
  <si>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</si>
  <si>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</si>
  <si>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</si>
  <si>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</si>
  <si>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</si>
  <si>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</si>
  <si>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</si>
  <si>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</si>
  <si>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</si>
  <si>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</si>
  <si>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</si>
  <si>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</si>
  <si>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</si>
  <si>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</si>
  <si>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</si>
  <si>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</si>
  <si>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</si>
  <si>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</si>
  <si>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</si>
  <si>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</si>
  <si>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</si>
  <si>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</si>
  <si>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</si>
  <si>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</si>
  <si>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</si>
  <si>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</si>
  <si>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</si>
  <si>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</si>
  <si>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</si>
  <si>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</si>
  <si>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</si>
  <si>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</si>
  <si>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</si>
  <si>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</si>
  <si>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</si>
  <si>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</si>
  <si>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</si>
  <si>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</si>
  <si>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</si>
  <si>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</si>
  <si>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</si>
  <si>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</si>
  <si>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</si>
  <si>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</si>
  <si>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</si>
  <si>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</si>
  <si>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</si>
  <si>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</si>
  <si>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</si>
  <si>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</si>
  <si>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</si>
  <si>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</si>
  <si>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</si>
  <si>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</si>
  <si>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</si>
  <si>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</si>
  <si>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</si>
  <si>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</si>
  <si>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</si>
  <si>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</si>
  <si>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</si>
  <si>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</si>
  <si>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</si>
  <si>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</si>
  <si>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</si>
  <si>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</si>
  <si>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</si>
  <si>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</si>
  <si>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</si>
  <si>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</si>
  <si>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</si>
  <si>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</si>
  <si>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</si>
  <si>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</si>
  <si>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</si>
  <si>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</si>
  <si>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</si>
  <si>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</si>
  <si>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</si>
  <si>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</si>
  <si>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</si>
  <si>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</si>
  <si>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</si>
  <si>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</si>
  <si>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</si>
  <si>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</si>
  <si>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</si>
  <si>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</si>
  <si>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</si>
  <si>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</si>
  <si>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</si>
  <si>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</si>
  <si>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</si>
  <si>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</si>
  <si>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</si>
  <si>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</si>
  <si>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</si>
  <si>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</si>
  <si>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</si>
  <si>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</si>
  <si>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</si>
  <si>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</si>
  <si>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</si>
  <si>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</si>
  <si>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</si>
  <si>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</si>
  <si>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</si>
  <si>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</si>
  <si>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</si>
  <si>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</si>
  <si>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</si>
  <si>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</si>
  <si>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</si>
  <si>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</si>
  <si>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</si>
  <si>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</si>
  <si>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</si>
  <si>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</si>
  <si>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</si>
  <si>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</si>
  <si>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</si>
  <si>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</si>
  <si>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</si>
  <si>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</si>
  <si>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</si>
  <si>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</si>
  <si>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</si>
  <si>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</si>
  <si>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</si>
  <si>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</si>
  <si>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</si>
  <si>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</si>
  <si>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</si>
  <si>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</si>
  <si>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</si>
  <si>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</si>
  <si>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</si>
  <si>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</si>
  <si>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</si>
  <si>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</si>
  <si>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</si>
  <si>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</si>
  <si>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</si>
  <si>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</si>
  <si>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</si>
  <si>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</si>
  <si>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</si>
  <si>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</si>
  <si>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</si>
  <si>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</si>
  <si>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</si>
  <si>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</si>
  <si>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</si>
  <si>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</si>
  <si>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</si>
  <si>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</si>
  <si>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</si>
  <si>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</si>
  <si>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</si>
  <si>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</si>
  <si>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</si>
  <si>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</si>
  <si>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</si>
  <si>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</si>
  <si>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</si>
  <si>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</si>
  <si>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</si>
  <si>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</si>
  <si>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</si>
  <si>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</si>
  <si>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</si>
  <si>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</si>
  <si>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</si>
  <si>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</si>
  <si>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</si>
  <si>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</si>
  <si>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</si>
  <si>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</si>
  <si>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</si>
  <si>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</si>
  <si>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</si>
  <si>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</si>
  <si>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</si>
  <si>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</si>
  <si>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</si>
  <si>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</si>
  <si>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</si>
  <si>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</si>
  <si>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</si>
  <si>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</si>
  <si>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</si>
  <si>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</si>
  <si>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</si>
  <si>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</si>
  <si>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</si>
  <si>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</si>
  <si>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</si>
  <si>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</si>
  <si>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</si>
  <si>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</si>
  <si>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</si>
  <si>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</si>
  <si>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</si>
  <si>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</si>
  <si>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</si>
  <si>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</si>
  <si>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</si>
  <si>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</si>
  <si>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</si>
  <si>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</si>
  <si>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</si>
  <si>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</si>
  <si>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</si>
  <si>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</si>
  <si>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</si>
  <si>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</si>
  <si>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</si>
  <si>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</si>
  <si>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</si>
  <si>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</si>
  <si>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</si>
  <si>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</si>
  <si>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</si>
  <si>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</si>
  <si>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</si>
  <si>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</si>
  <si>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</si>
  <si>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</si>
  <si>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</si>
  <si>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</si>
  <si>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</si>
  <si>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</si>
  <si>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</si>
  <si>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</si>
  <si>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</si>
  <si>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</si>
  <si>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</si>
  <si>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</si>
  <si>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</si>
  <si>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</si>
  <si>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</si>
  <si>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</si>
  <si>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</si>
  <si>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</si>
  <si>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</si>
  <si>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</si>
  <si>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</si>
  <si>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</si>
  <si>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</si>
  <si>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</si>
  <si>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</si>
  <si>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</si>
  <si>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</si>
  <si>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</si>
  <si>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</si>
  <si>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</si>
  <si>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</si>
  <si>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</si>
  <si>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</si>
  <si>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</si>
  <si>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</si>
  <si>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</si>
  <si>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</si>
  <si>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</si>
  <si>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</si>
  <si>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</si>
  <si>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</si>
  <si>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</si>
  <si>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</si>
  <si>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</si>
  <si>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</si>
  <si>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</si>
  <si>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</si>
  <si>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</si>
  <si>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</si>
  <si>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</si>
  <si>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</si>
  <si>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</si>
  <si>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</si>
  <si>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</si>
  <si>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</si>
  <si>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</si>
  <si>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</si>
  <si>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</si>
  <si>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</si>
  <si>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</si>
  <si>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</si>
  <si>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</si>
  <si>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</si>
  <si>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</si>
  <si>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</si>
  <si>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</si>
  <si>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</si>
  <si>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</si>
  <si>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</si>
  <si>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</si>
  <si>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</si>
  <si>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</si>
  <si>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</si>
  <si>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</si>
  <si>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</si>
  <si>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</si>
  <si>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</si>
  <si>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</si>
  <si>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</si>
  <si>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</si>
  <si>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</si>
  <si>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</si>
  <si>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</si>
  <si>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</si>
  <si>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</si>
  <si>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</si>
  <si>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</si>
  <si>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</si>
  <si>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</si>
  <si>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</si>
  <si>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</si>
  <si>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</si>
  <si>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</si>
  <si>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</si>
  <si>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</si>
  <si>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</si>
  <si>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</si>
  <si>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</si>
  <si>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</si>
  <si>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</si>
  <si>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</si>
  <si>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</si>
  <si>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</si>
  <si>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</si>
  <si>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</si>
  <si>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</si>
  <si>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</si>
  <si>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</si>
  <si>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</si>
  <si>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</si>
  <si>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</si>
  <si>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</si>
  <si>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</si>
  <si>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</si>
  <si>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</si>
  <si>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</si>
  <si>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</si>
  <si>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</si>
  <si>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</si>
  <si>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</si>
  <si>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</si>
  <si>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</si>
  <si>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</si>
  <si>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</si>
  <si>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</si>
  <si>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</si>
  <si>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</si>
  <si>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</si>
  <si>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</si>
  <si>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</si>
  <si>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</si>
  <si>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</si>
  <si>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</si>
  <si>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</si>
  <si>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</si>
  <si>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</si>
  <si>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</si>
  <si>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</si>
  <si>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</si>
  <si>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</si>
  <si>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</si>
  <si>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</si>
  <si>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</si>
  <si>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</si>
  <si>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</si>
  <si>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</si>
  <si>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</si>
  <si>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</si>
  <si>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</si>
  <si>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</si>
  <si>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</si>
  <si>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</si>
  <si>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</si>
  <si>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</si>
  <si>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</si>
  <si>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</si>
  <si>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</si>
  <si>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</si>
  <si>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</si>
  <si>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</si>
  <si>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</si>
  <si>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</si>
  <si>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</si>
  <si>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</si>
  <si>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</si>
  <si>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</si>
  <si>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</si>
  <si>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</si>
  <si>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</si>
  <si>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</si>
  <si>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</si>
  <si>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</si>
  <si>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</si>
  <si>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</si>
  <si>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</si>
  <si>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</si>
  <si>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</si>
  <si>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</si>
  <si>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</si>
  <si>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</si>
  <si>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</si>
  <si>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</si>
  <si>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</si>
  <si>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</si>
  <si>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</si>
  <si>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</si>
  <si>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</si>
  <si>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</si>
  <si>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</si>
  <si>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</si>
  <si>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</si>
  <si>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</si>
  <si>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</si>
  <si>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</si>
  <si>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</si>
  <si>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</si>
  <si>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</si>
  <si>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</si>
  <si>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</si>
  <si>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</si>
  <si>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</si>
  <si>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</si>
  <si>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</si>
  <si>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</si>
  <si>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</si>
  <si>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</si>
  <si>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</si>
  <si>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</si>
  <si>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</si>
  <si>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</si>
  <si>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</si>
  <si>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</si>
  <si>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</si>
  <si>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</si>
  <si>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</si>
  <si>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</si>
  <si>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</si>
  <si>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</si>
  <si>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</si>
  <si>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</si>
  <si>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</si>
  <si>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</si>
  <si>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</si>
  <si>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</si>
  <si>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</si>
  <si>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</si>
  <si>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</si>
  <si>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</si>
  <si>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</si>
  <si>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</si>
  <si>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</si>
  <si>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</si>
  <si>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</si>
  <si>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</si>
  <si>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</si>
  <si>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</si>
  <si>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</si>
  <si>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</si>
  <si>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</si>
  <si>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</si>
  <si>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</si>
  <si>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</si>
  <si>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</si>
  <si>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</si>
  <si>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</si>
  <si>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</si>
  <si>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</si>
  <si>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</si>
  <si>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</si>
  <si>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</si>
  <si>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</si>
  <si>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</si>
  <si>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</si>
  <si>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</si>
  <si>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</si>
  <si>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</si>
  <si>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</si>
  <si>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</si>
  <si>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</si>
  <si>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</si>
  <si>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</si>
  <si>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</si>
  <si>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</si>
  <si>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</si>
  <si>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</si>
  <si>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</si>
  <si>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</si>
  <si>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</si>
  <si>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</si>
  <si>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</si>
  <si>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</si>
  <si>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</si>
  <si>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</si>
  <si>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</si>
  <si>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</si>
  <si>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</si>
  <si>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</si>
  <si>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</si>
  <si>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</si>
  <si>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</si>
  <si>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</si>
  <si>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</si>
  <si>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</si>
  <si>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</si>
  <si>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</si>
  <si>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</si>
  <si>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</si>
  <si>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</si>
  <si>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</si>
  <si>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</si>
  <si>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</si>
  <si>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</si>
  <si>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</si>
  <si>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</si>
  <si>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</si>
  <si>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</si>
  <si>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</si>
  <si>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</si>
  <si>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</si>
  <si>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</si>
  <si>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</si>
  <si>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</si>
  <si>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</si>
  <si>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</si>
  <si>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</si>
  <si>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</si>
  <si>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</si>
  <si>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</si>
  <si>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</si>
  <si>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</si>
  <si>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</si>
  <si>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</si>
  <si>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</si>
  <si>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</si>
  <si>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</si>
  <si>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</si>
  <si>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</si>
  <si>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</si>
  <si>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</si>
  <si>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</si>
  <si>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</si>
  <si>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</si>
  <si>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</si>
  <si>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</si>
  <si>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</si>
  <si>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</si>
  <si>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</si>
  <si>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</si>
  <si>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</si>
  <si>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</si>
  <si>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</si>
  <si>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</si>
  <si>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</si>
  <si>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</si>
  <si>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</si>
  <si>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</si>
  <si>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</si>
  <si>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</si>
  <si>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</si>
  <si>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</si>
  <si>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</si>
  <si>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</si>
  <si>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</si>
  <si>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</si>
  <si>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</si>
  <si>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</si>
  <si>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</si>
  <si>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</si>
  <si>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</si>
  <si>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</si>
  <si>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</si>
  <si>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</si>
  <si>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</si>
  <si>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</si>
  <si>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</si>
  <si>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</si>
  <si>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</si>
  <si>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</si>
  <si>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</si>
  <si>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</si>
  <si>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</si>
  <si>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</si>
  <si>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</si>
  <si>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</si>
  <si>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</si>
  <si>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</si>
  <si>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</si>
  <si>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</si>
  <si>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</si>
  <si>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</si>
  <si>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</si>
  <si>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</si>
  <si>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</si>
  <si>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</si>
  <si>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</si>
  <si>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</si>
  <si>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</si>
  <si>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</si>
  <si>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</si>
  <si>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</si>
  <si>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</si>
  <si>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</si>
  <si>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</si>
  <si>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</si>
  <si>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</si>
  <si>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</si>
  <si>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</si>
  <si>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</si>
  <si>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</si>
  <si>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</si>
  <si>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</si>
  <si>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</si>
  <si>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</si>
  <si>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</si>
  <si>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</si>
  <si>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</si>
  <si>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</si>
  <si>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</si>
  <si>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</si>
  <si>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</si>
  <si>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</si>
  <si>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</si>
  <si>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</si>
  <si>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</si>
  <si>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</si>
  <si>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</si>
  <si>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</si>
  <si>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</si>
  <si>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</si>
  <si>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</si>
  <si>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</si>
  <si>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</si>
  <si>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</si>
  <si>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</si>
  <si>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</si>
  <si>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</si>
  <si>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</si>
  <si>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</si>
  <si>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</si>
  <si>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</si>
  <si>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</si>
  <si>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</si>
  <si>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</si>
  <si>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</si>
  <si>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</si>
  <si>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</si>
  <si>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</si>
  <si>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</si>
  <si>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</si>
  <si>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</si>
  <si>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</si>
  <si>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</si>
  <si>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</si>
  <si>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</si>
  <si>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</si>
  <si>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</si>
  <si>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</si>
  <si>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</si>
  <si>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</si>
  <si>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</si>
  <si>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</si>
  <si>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</si>
  <si>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</si>
  <si>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</si>
  <si>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</si>
  <si>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</si>
  <si>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</si>
  <si>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</si>
  <si>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</si>
  <si>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</si>
  <si>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</si>
  <si>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</si>
  <si>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</si>
  <si>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</si>
  <si>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</si>
  <si>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</si>
  <si>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</si>
  <si>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</si>
  <si>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</si>
  <si>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</si>
  <si>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</si>
  <si>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</si>
  <si>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</si>
  <si>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</si>
  <si>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</si>
  <si>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</si>
  <si>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</si>
  <si>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</si>
  <si>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</si>
  <si>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</si>
  <si>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</si>
  <si>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</si>
  <si>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</si>
  <si>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</si>
  <si>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</si>
  <si>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</si>
  <si>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</si>
  <si>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</si>
  <si>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</si>
  <si>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</si>
  <si>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</si>
  <si>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</si>
  <si>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</si>
  <si>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</si>
  <si>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</si>
  <si>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</si>
  <si>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</si>
  <si>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</si>
  <si>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</si>
  <si>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</si>
  <si>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</si>
  <si>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</si>
  <si>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</si>
  <si>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</si>
  <si>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</si>
  <si>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</si>
  <si>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</si>
  <si>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</si>
  <si>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</si>
  <si>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</si>
  <si>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</si>
  <si>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</si>
  <si>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</si>
  <si>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</si>
  <si>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</si>
  <si>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</si>
  <si>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</si>
  <si>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</si>
  <si>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</si>
  <si>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</si>
  <si>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</si>
  <si>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</si>
  <si>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</si>
  <si>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</si>
  <si>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</si>
  <si>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</si>
  <si>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</si>
  <si>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</si>
  <si>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</si>
  <si>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</si>
  <si>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</si>
  <si>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</si>
  <si>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</si>
  <si>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</si>
  <si>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</si>
  <si>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</si>
  <si>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</si>
  <si>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</si>
  <si>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</si>
  <si>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</si>
  <si>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</si>
  <si>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</si>
  <si>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</si>
  <si>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</si>
  <si>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</si>
  <si>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</si>
  <si>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</si>
  <si>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</si>
  <si>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</si>
  <si>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</si>
  <si>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</si>
  <si>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</si>
  <si>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</si>
  <si>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</si>
  <si>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</si>
  <si>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</si>
  <si>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</si>
  <si>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</si>
  <si>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</si>
  <si>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</si>
  <si>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</si>
  <si>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</si>
  <si>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</si>
  <si>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</si>
  <si>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</si>
  <si>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</si>
  <si>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</si>
  <si>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</si>
  <si>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</si>
  <si>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</si>
  <si>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</si>
  <si>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</si>
  <si>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</si>
  <si>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</si>
  <si>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</si>
  <si>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</si>
  <si>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</si>
  <si>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</si>
  <si>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</si>
  <si>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</si>
  <si>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</si>
  <si>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</si>
  <si>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</si>
  <si>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</si>
  <si>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</si>
  <si>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</si>
  <si>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</si>
  <si>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</si>
  <si>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</si>
  <si>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</si>
  <si>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</si>
  <si>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</si>
  <si>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</si>
  <si>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</si>
  <si>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</si>
  <si>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</si>
  <si>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</si>
  <si>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</si>
  <si>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</si>
  <si>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</si>
  <si>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</si>
  <si>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</si>
  <si>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</si>
  <si>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</si>
  <si>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</si>
  <si>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</si>
  <si>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</si>
  <si>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</si>
  <si>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</si>
  <si>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</si>
  <si>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</si>
  <si>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</si>
  <si>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</si>
  <si>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</si>
  <si>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</si>
  <si>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</si>
  <si>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</si>
  <si>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</si>
  <si>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</si>
  <si>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</si>
  <si>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</si>
  <si>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</si>
  <si>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</si>
  <si>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</si>
  <si>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</si>
  <si>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</si>
  <si>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</si>
  <si>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</si>
  <si>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</si>
  <si>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</si>
  <si>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</si>
  <si>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</si>
  <si>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</si>
  <si>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</si>
  <si>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</si>
  <si>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</si>
  <si>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</si>
  <si>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</si>
  <si>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</si>
  <si>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</si>
  <si>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</si>
  <si>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</si>
  <si>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</si>
  <si>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</si>
  <si>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</si>
  <si>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</si>
  <si>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</si>
  <si>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</si>
  <si>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</si>
  <si>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</si>
  <si>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</si>
  <si>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</si>
  <si>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</si>
  <si>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</si>
  <si>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</si>
  <si>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</si>
  <si>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</si>
  <si>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</si>
  <si>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</si>
  <si>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</si>
  <si>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</si>
  <si>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</si>
  <si>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</si>
  <si>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</si>
  <si>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</si>
  <si>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</si>
  <si>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</si>
  <si>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</si>
  <si>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</si>
  <si>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</si>
  <si>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</si>
  <si>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</si>
  <si>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</si>
  <si>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</si>
  <si>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</si>
  <si>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</si>
  <si>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</si>
  <si>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</si>
  <si>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</si>
  <si>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</si>
  <si>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</si>
  <si>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</si>
  <si>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</si>
  <si>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</si>
  <si>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</si>
  <si>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</si>
  <si>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</si>
  <si>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</si>
  <si>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</si>
  <si>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</si>
  <si>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</si>
  <si>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</si>
  <si>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</si>
  <si>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</si>
  <si>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</si>
  <si>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</si>
  <si>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</si>
  <si>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</si>
  <si>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</si>
  <si>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</si>
  <si>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</si>
  <si>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</si>
  <si>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</si>
  <si>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</si>
  <si>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</si>
  <si>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</si>
  <si>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</si>
  <si>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</si>
  <si>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</si>
  <si>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</si>
  <si>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</si>
  <si>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</si>
  <si>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</si>
  <si>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</si>
  <si>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</si>
  <si>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</si>
  <si>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</si>
  <si>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</si>
  <si>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</si>
  <si>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</si>
  <si>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</si>
  <si>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</si>
  <si>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</si>
  <si>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</si>
  <si>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</si>
  <si>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</si>
  <si>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</si>
  <si>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</si>
  <si>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</si>
  <si>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</si>
  <si>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</si>
  <si>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</si>
  <si>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</si>
  <si>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</si>
  <si>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</si>
  <si>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</si>
  <si>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</si>
  <si>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</si>
  <si>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</si>
  <si>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</si>
  <si>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</si>
  <si>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</si>
  <si>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</si>
  <si>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</si>
  <si>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</si>
  <si>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</si>
  <si>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</si>
  <si>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</si>
  <si>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</si>
  <si>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</si>
  <si>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</si>
  <si>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</si>
  <si>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</si>
  <si>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</si>
  <si>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</si>
  <si>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</si>
  <si>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</si>
  <si>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</si>
  <si>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</si>
  <si>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</si>
  <si>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</si>
  <si>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</si>
  <si>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</si>
  <si>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</si>
  <si>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</si>
  <si>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</si>
  <si>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</si>
  <si>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</si>
  <si>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</si>
  <si>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</si>
  <si>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</si>
  <si>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</si>
  <si>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</si>
  <si>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</si>
  <si>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</si>
  <si>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</si>
  <si>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</si>
  <si>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</si>
  <si>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</si>
  <si>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</si>
  <si>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</si>
  <si>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</si>
  <si>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</si>
  <si>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</si>
  <si>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</si>
  <si>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</si>
  <si>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</si>
  <si>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</si>
  <si>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</si>
  <si>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</si>
  <si>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</si>
  <si>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</si>
  <si>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</si>
  <si>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</si>
  <si>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</si>
  <si>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</si>
  <si>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</si>
  <si>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</si>
  <si>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</si>
  <si>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</si>
  <si>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</si>
  <si>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</si>
  <si>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</si>
  <si>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</si>
  <si>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</si>
  <si>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</si>
  <si>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</si>
  <si>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</si>
  <si>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</si>
  <si>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</si>
  <si>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</si>
  <si>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</si>
  <si>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</si>
  <si>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</si>
  <si>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</si>
  <si>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</si>
  <si>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</si>
  <si>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</si>
  <si>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</si>
  <si>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</si>
  <si>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</si>
  <si>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</si>
  <si>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</si>
  <si>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</si>
  <si>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</si>
  <si>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</si>
  <si>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</si>
  <si>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</si>
  <si>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</si>
  <si>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</si>
  <si>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</si>
  <si>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</si>
  <si>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</si>
  <si>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</si>
  <si>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</si>
  <si>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</si>
  <si>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</si>
  <si>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</si>
  <si>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</si>
  <si>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</si>
  <si>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</si>
  <si>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</si>
  <si>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</si>
  <si>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</si>
  <si>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</si>
  <si>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</si>
  <si>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</si>
  <si>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</si>
  <si>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</si>
  <si>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</si>
  <si>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</si>
  <si>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</si>
  <si>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</si>
  <si>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</si>
  <si>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</si>
  <si>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</si>
  <si>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</si>
  <si>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</si>
  <si>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</si>
  <si>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</si>
  <si>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</si>
  <si>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</si>
  <si>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</si>
  <si>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</si>
  <si>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</si>
  <si>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</si>
  <si>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</si>
  <si>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</si>
  <si>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</si>
  <si>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</si>
  <si>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</si>
  <si>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</si>
  <si>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</si>
  <si>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</si>
  <si>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</si>
  <si>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</si>
  <si>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</si>
  <si>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</si>
  <si>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</si>
  <si>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</si>
  <si>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</si>
  <si>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</si>
  <si>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</si>
  <si>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</si>
  <si>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</si>
  <si>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</si>
  <si>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</si>
  <si>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</si>
  <si>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</si>
  <si>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</si>
  <si>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</si>
  <si>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</si>
  <si>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</si>
  <si>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</si>
  <si>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</si>
  <si>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</si>
  <si>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</si>
  <si>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</si>
  <si>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</si>
  <si>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</si>
  <si>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</si>
  <si>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</si>
  <si>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</si>
  <si>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</si>
  <si>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</si>
  <si>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</si>
  <si>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</si>
  <si>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</si>
  <si>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</si>
  <si>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</si>
  <si>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</si>
  <si>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</si>
  <si>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</si>
  <si>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</si>
  <si>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</si>
  <si>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</si>
  <si>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</si>
  <si>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</si>
  <si>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</si>
  <si>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</si>
  <si>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</si>
  <si>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</si>
  <si>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</si>
  <si>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</si>
  <si>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</si>
  <si>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</si>
  <si>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</si>
  <si>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</si>
  <si>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</si>
  <si>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</si>
  <si>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</si>
  <si>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</si>
  <si>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</si>
  <si>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</si>
  <si>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</si>
  <si>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</si>
  <si>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</si>
  <si>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</si>
  <si>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</si>
  <si>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</si>
  <si>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</si>
  <si>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</si>
  <si>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</si>
  <si>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</si>
  <si>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</si>
  <si>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</si>
  <si>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</si>
  <si>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</si>
  <si>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</si>
  <si>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</si>
  <si>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</si>
  <si>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</si>
  <si>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</si>
  <si>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</si>
  <si>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</si>
  <si>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</si>
  <si>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</si>
  <si>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</si>
  <si>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</si>
  <si>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</si>
  <si>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</si>
  <si>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</si>
  <si>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</si>
  <si>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</si>
  <si>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</si>
  <si>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</si>
  <si>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</si>
  <si>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</si>
  <si>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</si>
  <si>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</si>
  <si>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</si>
  <si>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</si>
  <si>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</si>
  <si>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</si>
  <si>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</si>
  <si>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</si>
  <si>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</si>
  <si>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</si>
  <si>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</si>
  <si>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</si>
  <si>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</si>
  <si>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</si>
  <si>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</si>
  <si>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</si>
  <si>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</si>
  <si>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</si>
  <si>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</si>
  <si>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</si>
  <si>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</si>
  <si>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</si>
  <si>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</si>
  <si>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</si>
  <si>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</si>
  <si>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</si>
  <si>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</si>
  <si>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</si>
  <si>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</si>
  <si>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</si>
  <si>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</si>
  <si>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</si>
  <si>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</si>
  <si>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</si>
  <si>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</si>
  <si>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</si>
  <si>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</si>
  <si>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</si>
  <si>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</si>
  <si>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</si>
  <si>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</si>
  <si>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</si>
  <si>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</si>
  <si>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</si>
  <si>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</si>
  <si>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</si>
  <si>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</si>
  <si>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</si>
  <si>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</si>
  <si>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</si>
  <si>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</si>
  <si>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</si>
  <si>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</si>
  <si>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</si>
  <si>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</si>
  <si>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</si>
  <si>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</si>
  <si>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</si>
  <si>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</si>
  <si>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</si>
  <si>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</si>
  <si>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</si>
  <si>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</si>
  <si>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</si>
  <si>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</si>
  <si>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</si>
  <si>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</si>
  <si>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</si>
  <si>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</si>
  <si>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</si>
  <si>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</si>
  <si>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</si>
  <si>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</si>
  <si>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</si>
  <si>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</si>
  <si>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</si>
  <si>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</si>
  <si>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</si>
  <si>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</si>
  <si>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</si>
  <si>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</si>
  <si>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</si>
  <si>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</si>
  <si>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</si>
  <si>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</si>
  <si>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</si>
  <si>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</si>
  <si>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</si>
  <si>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</si>
  <si>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</si>
  <si>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</si>
  <si>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</si>
  <si>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</si>
  <si>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</si>
  <si>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</si>
  <si>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</si>
  <si>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</si>
  <si>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</si>
  <si>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</si>
  <si>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</si>
  <si>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</si>
  <si>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</si>
  <si>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</si>
  <si>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</si>
  <si>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</si>
  <si>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</si>
  <si>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</si>
  <si>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</si>
  <si>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</si>
  <si>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</si>
  <si>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</si>
  <si>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</si>
  <si>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</si>
  <si>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</si>
  <si>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</si>
  <si>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</si>
  <si>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</si>
  <si>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</si>
  <si>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</si>
  <si>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</si>
  <si>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</si>
  <si>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</si>
  <si>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</si>
  <si>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</si>
  <si>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</si>
  <si>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</si>
  <si>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</si>
  <si>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</si>
  <si>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</si>
  <si>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</si>
  <si>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</si>
  <si>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</si>
  <si>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</si>
  <si>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</si>
  <si>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</si>
  <si>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</si>
  <si>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</si>
  <si>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</si>
  <si>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</si>
  <si>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</si>
  <si>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</si>
  <si>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</si>
  <si>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</si>
  <si>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</si>
  <si>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</si>
  <si>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</si>
  <si>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</si>
  <si>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</si>
  <si>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</si>
  <si>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</si>
  <si>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</si>
  <si>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</si>
  <si>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</si>
  <si>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</si>
  <si>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</si>
  <si>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</si>
  <si>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</si>
  <si>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</si>
  <si>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</si>
  <si>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</si>
  <si>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</si>
  <si>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</si>
  <si>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</si>
  <si>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</si>
  <si>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</si>
  <si>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</si>
  <si>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</si>
  <si>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</si>
  <si>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</si>
  <si>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</si>
  <si>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</si>
  <si>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</si>
  <si>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</si>
  <si>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</si>
  <si>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</si>
  <si>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</si>
  <si>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</si>
  <si>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</si>
  <si>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</si>
  <si>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</si>
  <si>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</si>
  <si>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</si>
  <si>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</si>
  <si>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</si>
  <si>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</si>
  <si>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</si>
  <si>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</si>
  <si>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</si>
  <si>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</si>
  <si>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</si>
  <si>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</si>
  <si>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</si>
  <si>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</si>
  <si>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</si>
  <si>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</si>
  <si>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</si>
  <si>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</si>
  <si>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</si>
  <si>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</si>
  <si>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</si>
  <si>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</si>
  <si>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</si>
  <si>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</si>
  <si>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</si>
  <si>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</si>
  <si>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</si>
  <si>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</si>
  <si>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</si>
  <si>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</si>
  <si>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</si>
  <si>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</si>
  <si>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</si>
  <si>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</si>
  <si>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</si>
  <si>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</si>
  <si>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</si>
  <si>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</si>
  <si>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</si>
  <si>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</si>
  <si>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</si>
  <si>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</si>
  <si>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</si>
  <si>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</si>
  <si>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</si>
  <si>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</si>
  <si>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</si>
  <si>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</si>
  <si>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</si>
  <si>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</si>
  <si>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</si>
  <si>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</si>
  <si>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</si>
  <si>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</si>
  <si>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</si>
  <si>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</si>
  <si>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</si>
  <si>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</si>
  <si>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</si>
  <si>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</si>
  <si>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</si>
  <si>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</si>
  <si>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</si>
  <si>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</si>
  <si>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</si>
  <si>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</si>
  <si>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</si>
  <si>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</si>
  <si>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</si>
  <si>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</si>
  <si>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</si>
  <si>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</si>
  <si>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</si>
  <si>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</si>
  <si>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</si>
  <si>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</si>
  <si>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</si>
  <si>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</si>
  <si>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</si>
  <si>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</si>
  <si>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</si>
  <si>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</si>
  <si>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</si>
  <si>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</si>
  <si>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</si>
  <si>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</si>
  <si>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</si>
  <si>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</si>
  <si>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</si>
  <si>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</si>
  <si>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</si>
  <si>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</si>
  <si>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</si>
  <si>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</si>
  <si>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</si>
  <si>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</si>
  <si>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</si>
  <si>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</si>
  <si>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</si>
  <si>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</si>
  <si>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</si>
  <si>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</si>
  <si>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</si>
  <si>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</si>
  <si>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</si>
  <si>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</si>
  <si>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</si>
  <si>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</si>
  <si>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</si>
  <si>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</si>
  <si>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</si>
  <si>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</si>
  <si>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</si>
  <si>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</si>
  <si>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</si>
  <si>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</si>
  <si>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</si>
  <si>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</si>
  <si>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</si>
  <si>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</si>
  <si>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</si>
  <si>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</si>
  <si>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</si>
  <si>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</si>
  <si>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</si>
  <si>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</si>
  <si>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</si>
  <si>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</si>
  <si>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</si>
  <si>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</si>
  <si>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</si>
  <si>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</si>
  <si>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</si>
  <si>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</si>
  <si>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</si>
  <si>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</si>
  <si>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</si>
  <si>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</si>
  <si>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</si>
  <si>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</si>
  <si>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</si>
  <si>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</si>
  <si>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</si>
  <si>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</si>
  <si>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</si>
  <si>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</si>
  <si>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</si>
  <si>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</si>
  <si>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</si>
  <si>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</si>
  <si>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</si>
  <si>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</si>
  <si>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</si>
  <si>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</si>
  <si>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</si>
  <si>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</si>
  <si>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</si>
  <si>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</si>
  <si>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</si>
  <si>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</si>
  <si>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</si>
  <si>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</si>
  <si>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</si>
  <si>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</si>
  <si>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</si>
  <si>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</si>
  <si>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</si>
  <si>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</si>
  <si>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</si>
  <si>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</si>
  <si>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</si>
  <si>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</si>
  <si>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</si>
  <si>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</si>
  <si>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</si>
  <si>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</si>
  <si>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</si>
  <si>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</si>
  <si>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</si>
  <si>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</si>
  <si>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</si>
  <si>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</si>
  <si>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</si>
  <si>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</si>
  <si>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</si>
  <si>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</si>
  <si>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</si>
  <si>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</si>
  <si>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</si>
  <si>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</si>
  <si>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</si>
  <si>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</si>
  <si>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</si>
  <si>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</si>
  <si>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</si>
  <si>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</si>
  <si>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</si>
  <si>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</si>
  <si>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</si>
  <si>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</si>
  <si>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</si>
  <si>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</si>
  <si>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</si>
  <si>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</si>
  <si>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</si>
  <si>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</si>
  <si>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</si>
  <si>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</si>
  <si>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</si>
  <si>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</si>
  <si>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</si>
  <si>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</si>
  <si>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</si>
  <si>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</si>
  <si>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</si>
  <si>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</si>
  <si>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</si>
  <si>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</si>
  <si>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</si>
  <si>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</si>
  <si>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</si>
  <si>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</si>
  <si>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</si>
  <si>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</si>
  <si>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</si>
  <si>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</si>
  <si>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</si>
  <si>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</si>
  <si>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</si>
  <si>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</si>
  <si>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</si>
  <si>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</si>
  <si>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</si>
  <si>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</si>
  <si>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</si>
  <si>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</si>
  <si>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</si>
  <si>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</si>
  <si>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</si>
  <si>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</si>
  <si>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</si>
  <si>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</si>
  <si>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</si>
  <si>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</si>
  <si>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</si>
  <si>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</si>
  <si>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</si>
  <si>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</si>
  <si>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</si>
  <si>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</si>
  <si>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</si>
  <si>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</si>
  <si>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</si>
  <si>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</si>
  <si>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</si>
  <si>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</si>
  <si>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</si>
  <si>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</si>
  <si>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</si>
  <si>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</si>
  <si>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</si>
  <si>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</si>
  <si>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</si>
  <si>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</si>
  <si>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</si>
  <si>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</si>
  <si>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</si>
  <si>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</si>
  <si>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</si>
  <si>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</si>
  <si>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</si>
  <si>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</si>
  <si>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</si>
  <si>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</si>
  <si>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</si>
  <si>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</si>
  <si>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</si>
  <si>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</si>
  <si>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</si>
  <si>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</si>
  <si>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</si>
  <si>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</si>
  <si>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</si>
  <si>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</si>
  <si>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</si>
  <si>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</si>
  <si>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</si>
  <si>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</si>
  <si>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</si>
  <si>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</si>
  <si>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</si>
  <si>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</si>
  <si>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</si>
  <si>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</si>
  <si>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</si>
  <si>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</si>
  <si>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</si>
  <si>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</si>
  <si>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</si>
  <si>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</si>
  <si>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</si>
  <si>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</si>
  <si>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</si>
  <si>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</si>
  <si>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</si>
  <si>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</si>
  <si>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</si>
  <si>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</si>
  <si>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</si>
  <si>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</si>
  <si>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</si>
  <si>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</si>
  <si>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</si>
  <si>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</si>
  <si>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</si>
  <si>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</si>
  <si>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</si>
  <si>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</si>
  <si>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</si>
  <si>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</si>
  <si>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</si>
  <si>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</si>
  <si>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</si>
  <si>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</si>
  <si>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</si>
  <si>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</si>
  <si>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</si>
  <si>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</si>
  <si>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</si>
  <si>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</si>
  <si>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</si>
  <si>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</si>
  <si>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</si>
  <si>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</si>
  <si>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</si>
  <si>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</si>
  <si>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</si>
  <si>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</si>
  <si>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</si>
  <si>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</si>
  <si>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</si>
  <si>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</si>
  <si>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</si>
  <si>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</si>
  <si>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</si>
  <si>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</si>
  <si>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</si>
  <si>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</si>
  <si>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</si>
  <si>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</si>
  <si>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</si>
  <si>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</si>
  <si>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</si>
  <si>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</si>
  <si>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</si>
  <si>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</si>
  <si>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</si>
  <si>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</si>
  <si>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</si>
  <si>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</si>
  <si>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</si>
  <si>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</si>
  <si>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</si>
  <si>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</si>
  <si>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</si>
  <si>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</si>
  <si>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</si>
  <si>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</si>
  <si>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</si>
  <si>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</si>
  <si>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</si>
  <si>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</si>
  <si>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</si>
  <si>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</si>
  <si>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</si>
  <si>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</si>
  <si>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</si>
  <si>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</si>
  <si>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</si>
  <si>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</si>
  <si>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</si>
  <si>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</si>
  <si>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</si>
  <si>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</si>
  <si>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</si>
  <si>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</si>
  <si>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</si>
  <si>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</si>
  <si>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</si>
  <si>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</si>
  <si>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</si>
  <si>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</si>
  <si>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</si>
  <si>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</si>
  <si>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</si>
  <si>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</si>
  <si>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</si>
  <si>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</si>
  <si>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</si>
  <si>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</si>
  <si>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</si>
  <si>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</si>
  <si>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</si>
  <si>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</si>
  <si>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</si>
  <si>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</si>
  <si>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</si>
  <si>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</si>
  <si>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</si>
  <si>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</si>
  <si>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</si>
  <si>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</si>
  <si>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</si>
  <si>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</si>
  <si>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</si>
  <si>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</si>
  <si>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</si>
  <si>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</si>
  <si>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</si>
  <si>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</si>
  <si>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</si>
  <si>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</si>
  <si>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</si>
  <si>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</si>
  <si>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</si>
  <si>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</si>
  <si>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</si>
  <si>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</si>
  <si>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</si>
  <si>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</si>
  <si>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</si>
  <si>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</si>
  <si>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</si>
  <si>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</si>
  <si>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</si>
  <si>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</si>
  <si>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</si>
  <si>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</si>
  <si>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</si>
  <si>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</si>
  <si>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</si>
  <si>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</si>
  <si>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</si>
  <si>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</si>
  <si>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</si>
  <si>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</si>
  <si>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</si>
  <si>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</si>
  <si>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</si>
  <si>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</si>
  <si>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</si>
  <si>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</si>
  <si>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</si>
  <si>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</si>
  <si>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</si>
  <si>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</si>
  <si>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</si>
  <si>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</si>
  <si>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</si>
  <si>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</si>
  <si>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</si>
  <si>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</si>
  <si>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</si>
  <si>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</si>
  <si>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</si>
  <si>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</si>
  <si>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</si>
  <si>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</si>
  <si>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</si>
  <si>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</si>
  <si>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</si>
  <si>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</si>
  <si>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</si>
  <si>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</si>
  <si>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</si>
  <si>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</si>
  <si>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</si>
  <si>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</si>
  <si>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</si>
  <si>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</si>
  <si>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</si>
  <si>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</si>
  <si>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</si>
  <si>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</si>
  <si>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</si>
  <si>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</si>
  <si>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</si>
  <si>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</si>
  <si>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</si>
  <si>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</si>
  <si>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</si>
  <si>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</si>
  <si>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</si>
  <si>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</si>
  <si>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</si>
  <si>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</si>
  <si>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</si>
  <si>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</si>
  <si>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</si>
  <si>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</si>
  <si>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</si>
  <si>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</si>
  <si>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</si>
  <si>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</si>
  <si>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</si>
  <si>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</si>
  <si>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</si>
  <si>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</si>
  <si>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</si>
  <si>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</si>
  <si>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</si>
  <si>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</si>
  <si>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</si>
  <si>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</si>
  <si>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</si>
  <si>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</si>
  <si>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</si>
  <si>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</si>
  <si>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</si>
  <si>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</si>
  <si>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</si>
  <si>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</si>
  <si>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</si>
  <si>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</si>
  <si>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</si>
  <si>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</si>
  <si>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</si>
  <si>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</si>
  <si>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</si>
  <si>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</si>
  <si>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</si>
  <si>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</si>
  <si>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</si>
  <si>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</si>
  <si>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</si>
  <si>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</si>
  <si>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</si>
  <si>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</si>
  <si>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</si>
  <si>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</si>
  <si>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</si>
  <si>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</si>
  <si>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</si>
  <si>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</si>
  <si>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</si>
  <si>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</si>
  <si>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</si>
  <si>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</si>
  <si>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</si>
  <si>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</si>
  <si>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</si>
  <si>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</si>
  <si>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</si>
  <si>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</si>
  <si>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</si>
  <si>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</si>
  <si>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</si>
  <si>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</si>
  <si>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</si>
  <si>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</si>
  <si>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</si>
  <si>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</si>
  <si>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</si>
  <si>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</si>
  <si>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</si>
  <si>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</si>
  <si>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</si>
  <si>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</si>
  <si>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</si>
  <si>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</si>
  <si>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</si>
  <si>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</si>
  <si>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</si>
  <si>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</si>
  <si>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</si>
  <si>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</si>
  <si>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</si>
  <si>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</si>
  <si>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</si>
  <si>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</si>
  <si>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</si>
  <si>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</si>
  <si>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</si>
  <si>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</si>
  <si>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</si>
  <si>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</si>
  <si>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</si>
  <si>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</si>
  <si>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</si>
  <si>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</si>
  <si>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</si>
  <si>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</si>
  <si>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</si>
  <si>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</si>
  <si>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</si>
  <si>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</si>
  <si>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</si>
  <si>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</si>
  <si>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</si>
  <si>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</si>
  <si>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</si>
  <si>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</si>
  <si>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</si>
  <si>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</si>
  <si>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</si>
  <si>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</si>
  <si>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</si>
  <si>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</si>
  <si>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</si>
  <si>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</si>
  <si>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</si>
  <si>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</si>
  <si>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</si>
  <si>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</si>
  <si>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</si>
  <si>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</si>
  <si>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</si>
  <si>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</si>
  <si>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</si>
  <si>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</si>
  <si>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</si>
  <si>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</si>
  <si>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</si>
  <si>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</si>
  <si>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</si>
  <si>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</si>
  <si>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</si>
  <si>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</si>
  <si>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</si>
  <si>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</si>
  <si>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</si>
  <si>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</si>
  <si>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</si>
  <si>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</si>
  <si>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</si>
  <si>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</si>
  <si>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</si>
  <si>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</si>
  <si>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</si>
  <si>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</si>
  <si>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</si>
  <si>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</si>
  <si>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</si>
  <si>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</si>
  <si>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</si>
  <si>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</si>
  <si>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</si>
  <si>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</si>
  <si>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</si>
  <si>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</si>
  <si>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</si>
  <si>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</si>
  <si>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</si>
  <si>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</si>
  <si>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</si>
  <si>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</si>
  <si>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</si>
  <si>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</si>
  <si>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</si>
  <si>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</si>
  <si>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</si>
  <si>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</si>
  <si>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</si>
  <si>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</si>
  <si>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</si>
  <si>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</si>
  <si>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</si>
  <si>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</si>
  <si>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</si>
  <si>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</si>
  <si>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</si>
  <si>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</si>
  <si>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</si>
  <si>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</si>
  <si>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</si>
  <si>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</si>
  <si>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</si>
  <si>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</si>
  <si>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</si>
  <si>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</si>
  <si>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</si>
  <si>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</si>
  <si>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</si>
  <si>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</si>
  <si>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</si>
  <si>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</si>
  <si>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</si>
  <si>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</si>
  <si>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</si>
  <si>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</si>
  <si>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</si>
  <si>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</si>
  <si>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</si>
  <si>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</si>
  <si>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</si>
  <si>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</si>
  <si>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</si>
  <si>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</si>
  <si>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</si>
  <si>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</si>
  <si>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</si>
  <si>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</si>
  <si>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</si>
  <si>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</si>
  <si>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</si>
  <si>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</si>
  <si>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</si>
  <si>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</si>
  <si>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</si>
  <si>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</si>
  <si>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</si>
  <si>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</si>
  <si>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</si>
  <si>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</si>
  <si>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</si>
  <si>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</si>
  <si>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</si>
  <si>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</si>
  <si>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</si>
  <si>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</si>
  <si>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</si>
  <si>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</si>
  <si>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</si>
  <si>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</si>
  <si>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</si>
  <si>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</si>
  <si>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</si>
  <si>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</si>
  <si>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</si>
  <si>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</si>
  <si>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</si>
  <si>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</si>
  <si>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</si>
  <si>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</si>
  <si>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</si>
  <si>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</si>
  <si>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</si>
  <si>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</si>
  <si>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</si>
  <si>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</si>
  <si>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</si>
  <si>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</si>
  <si>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</si>
  <si>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</si>
  <si>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</si>
  <si>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</si>
  <si>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</si>
  <si>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</si>
  <si>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</si>
  <si>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</si>
  <si>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</si>
  <si>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</si>
  <si>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</si>
  <si>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</si>
  <si>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</si>
  <si>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</si>
  <si>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</si>
  <si>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</si>
  <si>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</si>
  <si>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</si>
  <si>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</si>
  <si>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</si>
  <si>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</si>
  <si>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</si>
  <si>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</si>
  <si>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</si>
  <si>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</si>
  <si>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</si>
  <si>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</si>
  <si>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</si>
  <si>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</si>
  <si>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</si>
  <si>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</si>
  <si>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</si>
  <si>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</si>
  <si>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</si>
  <si>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</si>
  <si>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</si>
  <si>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</si>
  <si>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</si>
  <si>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</si>
  <si>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</si>
  <si>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</si>
  <si>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</si>
  <si>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</si>
  <si>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</si>
  <si>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</si>
  <si>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</si>
  <si>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</si>
  <si>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</si>
  <si>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</si>
  <si>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</si>
  <si>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</si>
  <si>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</si>
  <si>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</si>
  <si>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</si>
  <si>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</si>
  <si>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</si>
  <si>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</si>
  <si>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</si>
  <si>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</si>
  <si>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</si>
  <si>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</si>
  <si>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</si>
  <si>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</si>
  <si>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</si>
  <si>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</si>
  <si>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</si>
  <si>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</si>
  <si>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</si>
  <si>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</si>
  <si>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</si>
  <si>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</si>
  <si>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</si>
  <si>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</si>
  <si>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</si>
  <si>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</si>
  <si>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</si>
  <si>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</si>
  <si>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</si>
  <si>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</si>
  <si>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</si>
  <si>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</si>
  <si>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</si>
  <si>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</si>
  <si>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</si>
  <si>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</si>
  <si>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</si>
  <si>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</si>
  <si>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</si>
  <si>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</si>
  <si>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</si>
  <si>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</si>
  <si>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</si>
  <si>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</si>
  <si>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</si>
  <si>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</si>
  <si>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</si>
  <si>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</si>
  <si>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</si>
  <si>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</si>
  <si>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</si>
  <si>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</si>
  <si>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</si>
  <si>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</si>
  <si>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</si>
  <si>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</si>
  <si>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</si>
  <si>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</si>
  <si>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</si>
  <si>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</si>
  <si>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</si>
  <si>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</si>
  <si>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</si>
  <si>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</si>
  <si>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</si>
  <si>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</si>
  <si>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</si>
  <si>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</si>
  <si>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</si>
  <si>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</si>
  <si>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</si>
  <si>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</si>
  <si>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</si>
  <si>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</si>
  <si>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</si>
  <si>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</si>
  <si>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</si>
  <si>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</si>
  <si>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</si>
  <si>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</si>
  <si>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</si>
  <si>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</si>
  <si>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</si>
  <si>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</si>
  <si>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</si>
  <si>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</si>
  <si>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</si>
  <si>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</si>
  <si>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</si>
  <si>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</si>
  <si>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</si>
  <si>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</si>
  <si>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</si>
  <si>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</si>
  <si>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</si>
  <si>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</si>
  <si>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</si>
  <si>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</si>
  <si>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</si>
  <si>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</si>
  <si>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</si>
  <si>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</si>
  <si>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</si>
  <si>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</si>
  <si>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</si>
  <si>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</si>
  <si>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</si>
  <si>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</si>
  <si>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</si>
  <si>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</si>
  <si>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</si>
  <si>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</si>
  <si>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</si>
  <si>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</si>
  <si>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</si>
  <si>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</si>
  <si>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</si>
  <si>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</si>
  <si>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</si>
  <si>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</si>
  <si>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</si>
  <si>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</si>
  <si>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</si>
  <si>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</si>
  <si>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</si>
  <si>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</si>
  <si>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</si>
  <si>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</si>
  <si>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</si>
  <si>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</si>
  <si>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</si>
  <si>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</si>
  <si>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</si>
  <si>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</si>
  <si>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</si>
  <si>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</si>
  <si>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</si>
  <si>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</si>
  <si>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</si>
  <si>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</si>
  <si>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</si>
  <si>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</si>
  <si>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</si>
  <si>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</si>
  <si>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</si>
  <si>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</si>
  <si>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</si>
  <si>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</si>
  <si>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</si>
  <si>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</si>
  <si>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</si>
  <si>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</si>
  <si>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</si>
  <si>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</si>
  <si>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</si>
  <si>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</si>
  <si>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</si>
  <si>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</si>
  <si>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</si>
  <si>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</si>
  <si>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</si>
  <si>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</si>
  <si>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</si>
  <si>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</si>
  <si>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</si>
  <si>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</si>
  <si>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</si>
  <si>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</si>
  <si>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</si>
  <si>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</si>
  <si>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</si>
  <si>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</si>
  <si>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</si>
  <si>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</si>
  <si>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</si>
  <si>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</si>
  <si>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</si>
  <si>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</si>
  <si>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</si>
  <si>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</si>
  <si>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</si>
  <si>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</si>
  <si>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</si>
  <si>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</si>
  <si>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</si>
  <si>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</si>
  <si>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</si>
  <si>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</si>
  <si>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</si>
  <si>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</si>
  <si>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</si>
  <si>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</si>
  <si>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</si>
  <si>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</si>
  <si>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</si>
  <si>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</si>
  <si>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</si>
  <si>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</si>
  <si>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</si>
  <si>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</si>
  <si>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</si>
  <si>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</si>
  <si>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</si>
  <si>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</si>
  <si>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</si>
  <si>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</si>
  <si>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</si>
  <si>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</si>
  <si>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</si>
  <si>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</si>
  <si>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</si>
  <si>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</si>
  <si>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</si>
  <si>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</si>
  <si>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</si>
  <si>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</si>
  <si>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</si>
  <si>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</si>
  <si>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</si>
  <si>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</si>
  <si>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</si>
  <si>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</si>
  <si>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</si>
  <si>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</si>
  <si>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</si>
  <si>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</si>
  <si>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</si>
  <si>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</si>
  <si>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</si>
  <si>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</si>
  <si>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</si>
  <si>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</si>
  <si>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</si>
  <si>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</si>
  <si>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</si>
  <si>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</si>
  <si>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</si>
  <si>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</si>
  <si>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</si>
  <si>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</si>
  <si>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</si>
  <si>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</si>
  <si>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</si>
  <si>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</si>
  <si>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</si>
  <si>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</si>
  <si>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</si>
  <si>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</si>
  <si>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</si>
  <si>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</si>
  <si>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</si>
  <si>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</si>
  <si>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</si>
  <si>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</si>
  <si>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</si>
  <si>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</si>
  <si>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</si>
  <si>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</si>
  <si>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</si>
  <si>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</si>
  <si>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</si>
  <si>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</si>
  <si>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</si>
  <si>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</si>
  <si>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</si>
  <si>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</si>
  <si>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</si>
  <si>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</si>
  <si>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</si>
  <si>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</si>
  <si>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</si>
  <si>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</si>
  <si>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</si>
  <si>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</si>
  <si>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</si>
  <si>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</si>
  <si>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</si>
  <si>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</si>
  <si>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</si>
  <si>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</si>
  <si>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</si>
  <si>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</si>
  <si>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</si>
  <si>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</si>
  <si>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</si>
  <si>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</si>
  <si>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</si>
  <si>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</si>
  <si>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</si>
  <si>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</si>
  <si>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</si>
  <si>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</si>
  <si>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</si>
  <si>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</si>
  <si>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</si>
  <si>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</si>
  <si>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</si>
  <si>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</si>
  <si>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</si>
  <si>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</si>
  <si>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</si>
  <si>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</si>
  <si>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</si>
  <si>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</si>
  <si>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</si>
  <si>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</si>
  <si>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</si>
  <si>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</si>
  <si>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</si>
  <si>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</si>
  <si>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</si>
  <si>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</si>
  <si>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</si>
  <si>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</si>
  <si>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</si>
  <si>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</si>
  <si>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</si>
  <si>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</si>
  <si>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</si>
  <si>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</si>
  <si>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</si>
  <si>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</si>
  <si>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</si>
  <si>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</si>
  <si>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</si>
  <si>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</si>
  <si>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</si>
  <si>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</si>
  <si>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</si>
  <si>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</si>
  <si>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</si>
  <si>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</si>
  <si>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</si>
  <si>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</si>
  <si>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</si>
  <si>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</si>
  <si>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</si>
  <si>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</si>
  <si>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</si>
  <si>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</si>
  <si>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</si>
  <si>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</si>
  <si>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</si>
  <si>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</si>
  <si>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</si>
  <si>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</si>
  <si>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</si>
  <si>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</si>
  <si>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</si>
  <si>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</si>
  <si>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</si>
  <si>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</si>
  <si>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</si>
  <si>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</si>
  <si>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</si>
  <si>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</si>
  <si>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</si>
  <si>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</si>
  <si>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</si>
  <si>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</si>
  <si>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</si>
  <si>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</si>
  <si>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</si>
  <si>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</si>
  <si>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</si>
  <si>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</si>
  <si>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</si>
  <si>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</si>
  <si>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</si>
  <si>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</si>
  <si>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</si>
  <si>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</si>
  <si>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</si>
  <si>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</si>
  <si>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</si>
  <si>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</si>
  <si>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</si>
  <si>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</si>
  <si>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</si>
  <si>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</si>
  <si>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</si>
  <si>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</si>
  <si>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</si>
  <si>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</si>
  <si>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</si>
  <si>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</si>
  <si>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</si>
  <si>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</si>
  <si>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</si>
  <si>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</si>
  <si>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</si>
  <si>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</si>
  <si>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</si>
  <si>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</si>
  <si>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</si>
  <si>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</si>
  <si>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</si>
  <si>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</si>
  <si>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</si>
  <si>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</si>
  <si>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</si>
  <si>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</si>
  <si>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</si>
  <si>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</si>
  <si>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</si>
  <si>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</si>
  <si>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</si>
  <si>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</si>
  <si>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</si>
  <si>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</si>
  <si>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</si>
  <si>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</si>
  <si>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</si>
  <si>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</si>
  <si>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</si>
  <si>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</si>
  <si>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</si>
  <si>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</si>
  <si>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</si>
  <si>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</si>
  <si>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</si>
  <si>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</si>
  <si>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</si>
  <si>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</si>
  <si>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</si>
  <si>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</si>
  <si>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</si>
  <si>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</si>
  <si>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</si>
  <si>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</si>
  <si>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</si>
  <si>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</si>
  <si>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</si>
  <si>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</si>
  <si>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</si>
  <si>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</si>
  <si>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</si>
  <si>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</si>
  <si>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</si>
  <si>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</si>
  <si>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</si>
  <si>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</si>
  <si>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</si>
  <si>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</si>
  <si>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</si>
  <si>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</si>
  <si>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</si>
  <si>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</si>
  <si>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</si>
  <si>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</si>
  <si>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</si>
  <si>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</si>
  <si>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</si>
  <si>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</si>
  <si>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</si>
  <si>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</si>
  <si>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</si>
  <si>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</si>
  <si>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</si>
  <si>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</si>
  <si>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</si>
  <si>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</si>
  <si>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</si>
  <si>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</si>
  <si>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</si>
  <si>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</si>
  <si>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</si>
  <si>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</si>
  <si>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</si>
  <si>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</si>
  <si>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</si>
  <si>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</si>
  <si>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</si>
  <si>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</si>
  <si>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</si>
  <si>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</si>
  <si>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</si>
  <si>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</si>
  <si>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</si>
  <si>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</si>
  <si>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</si>
  <si>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</si>
  <si>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</si>
  <si>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</si>
  <si>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</si>
  <si>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</si>
  <si>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</si>
  <si>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</si>
  <si>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</si>
  <si>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</si>
  <si>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</si>
  <si>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</si>
  <si>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</si>
  <si>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</si>
  <si>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</si>
  <si>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</si>
  <si>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</si>
  <si>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</si>
  <si>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</si>
  <si>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</si>
  <si>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</si>
  <si>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</si>
  <si>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</si>
  <si>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</si>
  <si>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</si>
  <si>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</si>
  <si>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</si>
  <si>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</si>
  <si>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</si>
  <si>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</si>
  <si>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</si>
  <si>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</si>
  <si>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</si>
  <si>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</si>
  <si>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</si>
  <si>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</si>
  <si>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</si>
  <si>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</si>
  <si>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</si>
  <si>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</si>
  <si>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</si>
  <si>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</si>
  <si>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</si>
  <si>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</si>
  <si>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</si>
  <si>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</si>
  <si>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</si>
  <si>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</si>
  <si>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</si>
  <si>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</si>
  <si>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</si>
  <si>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</si>
  <si>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</si>
  <si>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</si>
  <si>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</si>
  <si>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</si>
  <si>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</si>
  <si>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</si>
  <si>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</si>
  <si>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</si>
  <si>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</si>
  <si>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</si>
  <si>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</si>
  <si>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</si>
  <si>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</si>
  <si>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</si>
  <si>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</si>
  <si>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</si>
  <si>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</si>
  <si>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</si>
  <si>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</si>
  <si>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</si>
  <si>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</si>
  <si>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</si>
  <si>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</si>
  <si>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</si>
  <si>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</si>
  <si>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</si>
  <si>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</si>
  <si>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</si>
  <si>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</si>
  <si>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</si>
  <si>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</si>
  <si>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</si>
  <si>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</si>
  <si>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</si>
  <si>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</si>
  <si>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</si>
  <si>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</si>
  <si>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</si>
  <si>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</si>
  <si>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</si>
  <si>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</si>
  <si>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</si>
  <si>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</si>
  <si>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</si>
  <si>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</si>
  <si>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</si>
  <si>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</si>
  <si>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</si>
  <si>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</si>
  <si>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</si>
  <si>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</si>
  <si>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</si>
  <si>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</si>
  <si>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</si>
  <si>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</si>
  <si>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</si>
  <si>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</si>
  <si>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</si>
  <si>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</si>
  <si>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</si>
  <si>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</si>
  <si>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</si>
  <si>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</si>
  <si>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</si>
  <si>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</si>
  <si>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</si>
  <si>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</si>
  <si>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</si>
  <si>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</si>
  <si>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</si>
  <si>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</si>
  <si>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</si>
  <si>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</si>
  <si>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</si>
  <si>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</si>
  <si>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</si>
  <si>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</si>
  <si>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</si>
  <si>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</si>
  <si>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</si>
  <si>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</si>
  <si>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</si>
  <si>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</si>
  <si>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</si>
  <si>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</si>
  <si>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</si>
  <si>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</si>
  <si>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</si>
  <si>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</si>
  <si>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</si>
  <si>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</si>
  <si>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</si>
  <si>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</si>
  <si>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</si>
  <si>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</si>
  <si>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</si>
  <si>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</si>
  <si>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</si>
  <si>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</si>
  <si>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</si>
  <si>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</si>
  <si>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</si>
  <si>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</si>
  <si>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</si>
  <si>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</si>
  <si>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</si>
  <si>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</si>
  <si>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</si>
  <si>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</si>
  <si>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</si>
  <si>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</si>
  <si>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</si>
  <si>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</si>
  <si>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</si>
  <si>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</si>
  <si>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</si>
  <si>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</si>
  <si>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</si>
  <si>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</si>
  <si>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</si>
  <si>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</si>
  <si>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</si>
  <si>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</si>
  <si>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</si>
  <si>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</si>
  <si>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</si>
  <si>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</si>
  <si>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</si>
  <si>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</si>
  <si>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</si>
  <si>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</si>
  <si>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</si>
  <si>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</si>
  <si>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</si>
  <si>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</si>
  <si>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</si>
  <si>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</si>
  <si>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</si>
  <si>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</si>
  <si>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</si>
  <si>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</si>
  <si>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</si>
  <si>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</si>
  <si>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</si>
  <si>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</si>
  <si>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</si>
  <si>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</si>
  <si>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</si>
  <si>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</si>
  <si>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</si>
  <si>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</si>
  <si>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</si>
  <si>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</si>
  <si>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</si>
  <si>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</si>
  <si>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</si>
  <si>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</si>
  <si>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</si>
  <si>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</si>
  <si>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</si>
  <si>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</si>
  <si>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</si>
  <si>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</si>
  <si>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</si>
  <si>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</si>
  <si>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</si>
  <si>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</si>
  <si>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</si>
  <si>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</si>
  <si>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</si>
  <si>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</si>
  <si>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</si>
  <si>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</si>
  <si>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</si>
  <si>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</si>
  <si>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</si>
  <si>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</si>
  <si>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</si>
  <si>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</si>
  <si>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</si>
  <si>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</si>
  <si>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</si>
  <si>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</si>
  <si>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</si>
  <si>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</si>
  <si>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</si>
  <si>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</si>
  <si>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</si>
  <si>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</si>
  <si>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</si>
  <si>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</si>
  <si>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</si>
  <si>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</si>
  <si>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</si>
  <si>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</si>
  <si>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</si>
  <si>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</si>
  <si>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</si>
  <si>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</si>
  <si>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</si>
  <si>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</si>
  <si>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</si>
  <si>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</si>
  <si>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</si>
  <si>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</si>
  <si>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</si>
  <si>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</si>
  <si>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</si>
  <si>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</si>
  <si>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</si>
  <si>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</si>
  <si>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</si>
  <si>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</si>
  <si>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</si>
  <si>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</si>
  <si>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</si>
  <si>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</si>
  <si>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</si>
  <si>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</si>
  <si>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</si>
  <si>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</si>
  <si>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</si>
  <si>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</si>
  <si>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</si>
  <si>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</si>
  <si>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</si>
  <si>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</si>
  <si>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</si>
  <si>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</si>
  <si>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</si>
  <si>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</si>
  <si>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</si>
  <si>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</si>
  <si>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</si>
  <si>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</si>
  <si>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</si>
  <si>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</si>
  <si>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</si>
  <si>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</si>
  <si>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</si>
  <si>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</si>
  <si>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</si>
  <si>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</si>
  <si>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</si>
  <si>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</si>
  <si>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</si>
  <si>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</si>
  <si>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</si>
  <si>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</si>
  <si>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</si>
  <si>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</si>
  <si>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</si>
  <si>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</si>
  <si>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</si>
  <si>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</si>
  <si>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</si>
  <si>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</si>
  <si>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</si>
  <si>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</si>
  <si>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</si>
  <si>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</si>
  <si>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</si>
  <si>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</si>
  <si>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</si>
  <si>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</si>
  <si>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</si>
  <si>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</si>
  <si>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</si>
  <si>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</si>
  <si>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</si>
  <si>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</si>
  <si>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</si>
  <si>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</si>
  <si>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</si>
  <si>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</si>
  <si>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</si>
  <si>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</si>
  <si>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</si>
  <si>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</si>
  <si>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</si>
  <si>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</si>
  <si>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</si>
  <si>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</si>
  <si>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</si>
  <si>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</si>
  <si>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</si>
  <si>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</si>
  <si>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</si>
  <si>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</si>
  <si>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</si>
  <si>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</si>
  <si>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</si>
  <si>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</si>
  <si>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</si>
  <si>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</si>
  <si>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</si>
  <si>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</si>
  <si>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</si>
  <si>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</si>
  <si>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</si>
  <si>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</si>
  <si>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</si>
  <si>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</si>
  <si>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</si>
  <si>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</si>
  <si>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</si>
  <si>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</si>
  <si>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</si>
  <si>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</si>
  <si>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</si>
  <si>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</si>
  <si>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</si>
  <si>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</si>
  <si>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</si>
  <si>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</si>
  <si>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</si>
  <si>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</si>
  <si>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</si>
  <si>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</si>
  <si>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</si>
  <si>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</si>
  <si>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</si>
  <si>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</si>
  <si>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</si>
  <si>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</si>
  <si>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</si>
  <si>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</si>
  <si>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</si>
  <si>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</si>
  <si>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</si>
  <si>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</si>
  <si>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</si>
  <si>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</si>
  <si>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</si>
  <si>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</si>
  <si>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</si>
  <si>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</si>
  <si>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</si>
  <si>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</si>
  <si>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</si>
  <si>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</si>
  <si>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</si>
  <si>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</si>
  <si>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</si>
  <si>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</si>
  <si>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</si>
  <si>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</si>
  <si>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</si>
  <si>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</si>
  <si>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</si>
  <si>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</si>
  <si>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</si>
  <si>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</si>
  <si>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</si>
  <si>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</si>
  <si>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</si>
  <si>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</si>
  <si>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</si>
  <si>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</si>
  <si>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</si>
  <si>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</si>
  <si>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</si>
  <si>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</si>
  <si>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</si>
  <si>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</si>
  <si>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</si>
  <si>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</si>
  <si>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</si>
  <si>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</si>
  <si>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</si>
  <si>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</si>
  <si>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</si>
  <si>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</si>
  <si>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</si>
  <si>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</si>
  <si>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</si>
  <si>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</si>
  <si>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</si>
  <si>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</si>
  <si>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</si>
  <si>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</si>
  <si>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</si>
  <si>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</si>
  <si>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</si>
  <si>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</si>
  <si>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</si>
  <si>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</si>
  <si>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</si>
  <si>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</si>
  <si>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</si>
  <si>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</si>
  <si>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</si>
  <si>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</si>
  <si>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</si>
  <si>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</si>
  <si>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</si>
  <si>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</si>
  <si>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</si>
  <si>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</si>
  <si>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</si>
  <si>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</si>
  <si>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</si>
  <si>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</si>
  <si>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</si>
  <si>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</si>
  <si>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</si>
  <si>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</si>
  <si>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</si>
  <si>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</si>
  <si>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</si>
  <si>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</si>
  <si>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</si>
  <si>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</si>
  <si>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</si>
  <si>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</si>
  <si>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</si>
  <si>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</si>
  <si>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</si>
  <si>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</si>
  <si>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</si>
  <si>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</si>
  <si>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</si>
  <si>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</si>
  <si>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</si>
  <si>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</si>
  <si>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</si>
  <si>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</si>
  <si>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</si>
  <si>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</si>
  <si>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</si>
  <si>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</si>
  <si>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</si>
  <si>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</si>
  <si>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</si>
  <si>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</si>
  <si>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</si>
  <si>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</si>
  <si>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</si>
  <si>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</si>
  <si>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</si>
  <si>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</si>
  <si>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</si>
  <si>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</si>
  <si>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</si>
  <si>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</si>
  <si>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</si>
  <si>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</si>
  <si>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</si>
  <si>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</si>
  <si>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</si>
  <si>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</si>
  <si>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</si>
  <si>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</si>
  <si>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</si>
  <si>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</si>
  <si>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</si>
  <si>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</si>
  <si>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</si>
  <si>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</si>
  <si>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</si>
  <si>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</si>
  <si>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</si>
  <si>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</si>
  <si>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</si>
  <si>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</si>
  <si>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</si>
  <si>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</si>
  <si>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</si>
  <si>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</si>
  <si>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</si>
  <si>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</si>
  <si>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</si>
  <si>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</si>
  <si>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</si>
  <si>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</si>
  <si>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</si>
  <si>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</si>
  <si>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</si>
  <si>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</si>
  <si>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</si>
  <si>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</si>
  <si>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</si>
  <si>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</si>
  <si>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</si>
  <si>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</si>
  <si>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</si>
  <si>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</si>
  <si>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</si>
  <si>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</si>
  <si>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</si>
  <si>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</si>
  <si>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</si>
  <si>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</si>
  <si>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</si>
  <si>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</si>
  <si>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</si>
  <si>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</si>
  <si>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</si>
  <si>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</si>
  <si>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</si>
  <si>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</si>
  <si>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</si>
  <si>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</si>
  <si>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</si>
  <si>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</si>
  <si>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</si>
  <si>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</si>
  <si>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</si>
  <si>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</si>
  <si>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</si>
  <si>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</si>
  <si>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</si>
  <si>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</si>
  <si>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</si>
  <si>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</si>
  <si>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</si>
  <si>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</si>
  <si>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</si>
  <si>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</si>
  <si>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</si>
  <si>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</si>
  <si>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</si>
  <si>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</si>
  <si>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</si>
  <si>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</si>
  <si>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</si>
  <si>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</si>
  <si>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</si>
  <si>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</si>
  <si>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</si>
  <si>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</si>
  <si>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</si>
  <si>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</si>
  <si>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</si>
  <si>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</si>
  <si>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</si>
  <si>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</si>
  <si>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</si>
  <si>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</si>
  <si>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</si>
  <si>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</si>
  <si>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</si>
  <si>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</si>
  <si>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</si>
  <si>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</si>
  <si>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</si>
  <si>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</si>
  <si>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</si>
  <si>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</si>
  <si>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</si>
  <si>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</si>
  <si>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</si>
  <si>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</si>
  <si>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</si>
  <si>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</si>
  <si>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</si>
  <si>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</si>
  <si>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</si>
  <si>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</si>
  <si>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</si>
  <si>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</si>
  <si>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</si>
  <si>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</si>
  <si>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</si>
  <si>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</si>
  <si>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</si>
  <si>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</si>
  <si>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</si>
  <si>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</si>
  <si>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</si>
  <si>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</si>
  <si>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</si>
  <si>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</si>
  <si>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</si>
  <si>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</si>
  <si>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</si>
  <si>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</si>
  <si>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</si>
  <si>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</si>
  <si>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</si>
  <si>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</si>
  <si>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</si>
  <si>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</si>
  <si>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</si>
  <si>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</si>
  <si>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</si>
  <si>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</si>
  <si>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</si>
  <si>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</si>
  <si>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</si>
  <si>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</si>
  <si>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</si>
  <si>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</si>
  <si>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</si>
  <si>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</si>
  <si>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</si>
  <si>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</si>
  <si>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</si>
  <si>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</si>
  <si>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</si>
  <si>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</si>
  <si>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</si>
  <si>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</si>
  <si>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</si>
  <si>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</si>
  <si>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</si>
  <si>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</si>
  <si>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</si>
  <si>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</si>
  <si>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</si>
  <si>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</si>
  <si>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</si>
  <si>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</si>
  <si>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</si>
  <si>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</si>
  <si>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</si>
  <si>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</si>
  <si>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</si>
  <si>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</si>
  <si>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</si>
  <si>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</si>
  <si>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</si>
  <si>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</si>
  <si>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</si>
  <si>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</si>
  <si>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</si>
  <si>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</si>
  <si>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</si>
  <si>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</si>
  <si>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</si>
  <si>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</si>
  <si>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</si>
  <si>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</si>
  <si>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</si>
  <si>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</si>
  <si>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</si>
  <si>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</si>
  <si>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</si>
  <si>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</si>
  <si>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</si>
  <si>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</si>
  <si>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</si>
  <si>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</si>
  <si>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</si>
  <si>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</si>
  <si>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</si>
  <si>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</si>
  <si>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</si>
  <si>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</si>
  <si>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</si>
  <si>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</si>
  <si>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</si>
  <si>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</si>
  <si>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</si>
  <si>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</si>
  <si>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</si>
  <si>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</si>
  <si>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</si>
  <si>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</si>
  <si>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</si>
  <si>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</si>
  <si>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</si>
  <si>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</si>
  <si>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</si>
  <si>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</si>
  <si>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</si>
  <si>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</si>
  <si>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</si>
  <si>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</si>
  <si>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</si>
  <si>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</si>
  <si>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</si>
  <si>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</si>
  <si>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</si>
  <si>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</si>
  <si>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</si>
  <si>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</si>
  <si>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</si>
  <si>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</si>
  <si>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</si>
  <si>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</si>
  <si>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</si>
  <si>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</si>
  <si>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</si>
  <si>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</si>
  <si>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</si>
  <si>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</si>
  <si>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</si>
  <si>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</si>
  <si>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</si>
  <si>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</si>
  <si>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</si>
  <si>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</si>
  <si>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</si>
  <si>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</si>
  <si>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</si>
  <si>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</si>
  <si>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</si>
  <si>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</si>
  <si>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</si>
  <si>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</si>
  <si>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</si>
  <si>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</si>
  <si>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</si>
  <si>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</si>
  <si>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</si>
  <si>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</si>
  <si>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</si>
  <si>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</si>
  <si>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</si>
  <si>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</si>
  <si>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</si>
  <si>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</si>
  <si>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</si>
  <si>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</si>
  <si>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</si>
  <si>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</si>
  <si>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</si>
  <si>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</si>
  <si>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</si>
  <si>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</si>
  <si>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</si>
  <si>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</si>
  <si>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</si>
  <si>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</si>
  <si>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</si>
  <si>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</si>
  <si>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</si>
  <si>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</si>
  <si>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</si>
  <si>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</si>
  <si>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</si>
  <si>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</si>
  <si>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</si>
  <si>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</si>
  <si>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</si>
  <si>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</si>
  <si>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</si>
  <si>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</si>
  <si>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</si>
  <si>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</si>
  <si>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</si>
  <si>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</si>
  <si>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</si>
  <si>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</si>
  <si>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</si>
  <si>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</si>
  <si>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</si>
  <si>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</si>
  <si>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</si>
  <si>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</si>
  <si>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</si>
  <si>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</si>
  <si>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</si>
  <si>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</si>
  <si>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</si>
  <si>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</si>
  <si>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</si>
  <si>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</si>
  <si>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</si>
  <si>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</si>
  <si>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</si>
  <si>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</si>
  <si>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</si>
  <si>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</si>
  <si>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</si>
  <si>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</si>
  <si>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</si>
  <si>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</si>
  <si>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</si>
  <si>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</si>
  <si>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</si>
  <si>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</si>
  <si>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</si>
  <si>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</si>
  <si>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</si>
  <si>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</si>
  <si>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</si>
  <si>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</si>
  <si>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</si>
  <si>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</si>
  <si>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</si>
  <si>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</si>
  <si>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</si>
  <si>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</si>
  <si>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</si>
  <si>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</si>
  <si>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</si>
  <si>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</si>
  <si>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</si>
  <si>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</si>
  <si>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</si>
  <si>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</si>
  <si>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</si>
  <si>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</si>
  <si>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</si>
  <si>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</si>
  <si>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</si>
  <si>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</si>
  <si>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</si>
  <si>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</si>
  <si>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</si>
  <si>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</si>
  <si>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</si>
  <si>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</si>
  <si>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</si>
  <si>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</si>
  <si>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</si>
  <si>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</si>
  <si>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</si>
  <si>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</si>
  <si>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</si>
  <si>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</si>
  <si>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</si>
  <si>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</si>
  <si>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</si>
  <si>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</si>
  <si>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</si>
  <si>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</si>
  <si>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</si>
  <si>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</si>
  <si>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</si>
  <si>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</si>
  <si>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</si>
  <si>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</si>
  <si>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</si>
  <si>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</si>
  <si>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</si>
  <si>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</si>
  <si>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</si>
  <si>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</si>
  <si>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</si>
  <si>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</si>
  <si>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</si>
  <si>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</si>
  <si>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</si>
  <si>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</si>
  <si>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</si>
  <si>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</si>
  <si>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</si>
  <si>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</si>
  <si>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</si>
  <si>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</si>
  <si>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</si>
  <si>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</si>
  <si>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</si>
  <si>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</si>
  <si>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</si>
  <si>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</si>
  <si>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</si>
  <si>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</si>
  <si>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</si>
  <si>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</si>
  <si>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</si>
  <si>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</si>
  <si>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</si>
  <si>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</si>
  <si>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</si>
  <si>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</si>
  <si>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</si>
  <si>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</si>
  <si>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</si>
  <si>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</si>
  <si>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</si>
  <si>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</si>
  <si>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</si>
  <si>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</si>
  <si>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</si>
  <si>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</si>
  <si>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</si>
  <si>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</si>
  <si>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</si>
  <si>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</si>
  <si>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</si>
  <si>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</si>
  <si>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</si>
  <si>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</si>
  <si>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</si>
  <si>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</si>
  <si>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</si>
  <si>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</si>
  <si>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</si>
  <si>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</si>
  <si>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</si>
  <si>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</si>
  <si>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</si>
  <si>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</si>
  <si>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</si>
  <si>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</si>
  <si>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</si>
  <si>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</si>
  <si>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</si>
  <si>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</si>
  <si>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</si>
  <si>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</si>
  <si>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</si>
  <si>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</si>
  <si>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</si>
  <si>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</si>
  <si>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</si>
  <si>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</si>
  <si>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</si>
  <si>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</si>
  <si>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</si>
  <si>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</si>
  <si>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</si>
  <si>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</si>
  <si>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</si>
  <si>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</si>
  <si>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</si>
  <si>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</si>
  <si>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</si>
  <si>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</si>
  <si>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</si>
  <si>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</si>
  <si>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</si>
  <si>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</si>
  <si>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</si>
  <si>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</si>
  <si>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</si>
  <si>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</si>
  <si>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</si>
  <si>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</si>
  <si>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</si>
  <si>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</si>
  <si>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</si>
  <si>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</si>
  <si>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</si>
  <si>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</si>
  <si>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</si>
  <si>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</si>
  <si>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</si>
  <si>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</si>
  <si>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</si>
  <si>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</si>
  <si>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</si>
  <si>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</si>
  <si>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</si>
  <si>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</si>
  <si>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</si>
  <si>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</si>
  <si>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</si>
  <si>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</si>
  <si>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</si>
  <si>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</si>
  <si>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</si>
  <si>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</si>
  <si>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</si>
  <si>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</si>
  <si>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</si>
  <si>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</si>
  <si>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</si>
  <si>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</si>
  <si>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</si>
  <si>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</si>
  <si>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</si>
  <si>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</si>
  <si>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</si>
  <si>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</si>
  <si>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</si>
  <si>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</si>
  <si>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</si>
  <si>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</si>
  <si>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</si>
  <si>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</si>
  <si>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</si>
  <si>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</si>
  <si>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</si>
  <si>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</si>
  <si>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</si>
  <si>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</si>
  <si>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</si>
  <si>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</si>
  <si>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</si>
  <si>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</si>
  <si>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</si>
  <si>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</si>
  <si>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</si>
  <si>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</si>
  <si>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</si>
  <si>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</si>
  <si>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</si>
  <si>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</si>
  <si>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</si>
  <si>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</si>
  <si>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</si>
  <si>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</si>
  <si>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</si>
  <si>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</si>
  <si>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</si>
  <si>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</si>
  <si>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</si>
  <si>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</si>
  <si>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</si>
  <si>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</si>
  <si>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</si>
  <si>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</si>
  <si>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</si>
  <si>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</si>
  <si>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</si>
  <si>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</si>
  <si>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</si>
  <si>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</si>
  <si>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</si>
  <si>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</si>
  <si>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</si>
  <si>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</si>
  <si>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</si>
  <si>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</si>
  <si>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</si>
  <si>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</si>
  <si>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</si>
  <si>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</si>
  <si>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</si>
  <si>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</si>
  <si>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</si>
  <si>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</si>
  <si>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</si>
  <si>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</si>
  <si>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</si>
  <si>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</si>
  <si>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</si>
  <si>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</si>
  <si>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</si>
  <si>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</si>
  <si>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</si>
  <si>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</si>
  <si>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</si>
  <si>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</si>
  <si>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</si>
  <si>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</si>
  <si>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</si>
  <si>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</si>
  <si>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</si>
  <si>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</si>
  <si>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</si>
  <si>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</si>
  <si>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</si>
  <si>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</si>
  <si>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</si>
  <si>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</si>
  <si>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</si>
  <si>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</si>
  <si>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</si>
  <si>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</si>
  <si>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</si>
  <si>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</si>
  <si>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</si>
  <si>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</si>
  <si>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</si>
  <si>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</si>
  <si>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</si>
  <si>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</si>
  <si>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</si>
  <si>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</si>
  <si>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</si>
  <si>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</si>
  <si>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</si>
  <si>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</si>
  <si>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</si>
  <si>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</si>
  <si>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</si>
  <si>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</si>
  <si>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</si>
  <si>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</si>
  <si>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</si>
  <si>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</si>
  <si>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</si>
  <si>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</si>
  <si>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</si>
  <si>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</si>
  <si>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</si>
  <si>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</si>
  <si>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</si>
  <si>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</si>
  <si>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</si>
  <si>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</si>
  <si>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</si>
  <si>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</si>
  <si>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</si>
  <si>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</si>
  <si>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</si>
  <si>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</si>
  <si>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</si>
  <si>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</si>
  <si>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</si>
  <si>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</si>
  <si>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</si>
  <si>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</si>
  <si>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</si>
  <si>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</si>
  <si>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</si>
  <si>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</si>
  <si>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</si>
  <si>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</si>
  <si>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</si>
  <si>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</si>
  <si>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</si>
  <si>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</si>
  <si>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</si>
  <si>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</si>
  <si>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</si>
  <si>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</si>
  <si>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</si>
  <si>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</si>
  <si>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</si>
  <si>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</si>
  <si>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</si>
  <si>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</si>
  <si>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</si>
  <si>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</si>
  <si>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</si>
  <si>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</si>
  <si>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</si>
  <si>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</si>
  <si>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</si>
  <si>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</si>
  <si>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</si>
  <si>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</si>
  <si>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</si>
  <si>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</si>
  <si>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</si>
  <si>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</si>
  <si>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</si>
  <si>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</si>
  <si>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</si>
  <si>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</si>
  <si>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</si>
  <si>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</si>
  <si>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</si>
  <si>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</si>
  <si>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</si>
  <si>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</si>
  <si>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</si>
  <si>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</si>
  <si>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</si>
  <si>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</si>
  <si>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</si>
  <si>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</si>
  <si>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</si>
  <si>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</si>
  <si>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</si>
  <si>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</si>
  <si>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</si>
  <si>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</si>
  <si>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</si>
  <si>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</si>
  <si>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</si>
  <si>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</si>
  <si>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</si>
  <si>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</si>
  <si>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</si>
  <si>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</si>
  <si>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</si>
  <si>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</si>
  <si>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</si>
  <si>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</si>
  <si>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</si>
  <si>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</si>
  <si>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</si>
  <si>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</si>
  <si>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</si>
  <si>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</si>
  <si>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</si>
  <si>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</si>
  <si>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</si>
  <si>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</si>
  <si>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</si>
  <si>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</si>
  <si>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</si>
  <si>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</si>
  <si>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</si>
  <si>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</si>
  <si>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</si>
  <si>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</si>
  <si>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</si>
  <si>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</si>
  <si>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</si>
  <si>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</si>
  <si>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</si>
  <si>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</si>
  <si>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</si>
  <si>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</si>
  <si>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</si>
  <si>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</si>
  <si>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</si>
  <si>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</si>
  <si>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</si>
  <si>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</si>
  <si>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</si>
  <si>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</si>
  <si>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</si>
  <si>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</si>
  <si>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</si>
  <si>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</si>
  <si>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</si>
  <si>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</si>
  <si>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</si>
  <si>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</si>
  <si>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</si>
  <si>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</si>
  <si>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</si>
  <si>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</si>
  <si>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</si>
  <si>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</si>
  <si>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</si>
  <si>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</si>
  <si>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</si>
  <si>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</si>
  <si>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</si>
  <si>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</si>
  <si>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</si>
  <si>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</si>
  <si>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</si>
  <si>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</si>
  <si>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</si>
  <si>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</si>
  <si>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</si>
  <si>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</si>
  <si>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</si>
  <si>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</si>
  <si>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</si>
  <si>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</si>
  <si>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</si>
  <si>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</si>
  <si>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</si>
  <si>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</si>
  <si>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</si>
  <si>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</si>
  <si>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</si>
  <si>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</si>
  <si>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</si>
  <si>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</si>
  <si>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</si>
  <si>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</si>
  <si>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</si>
  <si>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</si>
  <si>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</si>
  <si>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</si>
  <si>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</si>
  <si>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</si>
  <si>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</si>
  <si>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</si>
  <si>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</si>
  <si>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</si>
  <si>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</si>
  <si>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</si>
  <si>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</si>
  <si>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</si>
  <si>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</si>
  <si>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</si>
  <si>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</si>
  <si>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</si>
  <si>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</si>
  <si>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</si>
  <si>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</si>
  <si>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</si>
  <si>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</si>
  <si>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</si>
  <si>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</si>
  <si>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</si>
  <si>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</si>
  <si>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</si>
  <si>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</si>
  <si>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</si>
  <si>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</si>
  <si>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</si>
  <si>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</si>
  <si>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</si>
  <si>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</si>
  <si>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</si>
  <si>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</si>
  <si>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</si>
  <si>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</si>
  <si>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</si>
  <si>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</si>
  <si>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</si>
  <si>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</si>
  <si>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</si>
  <si>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</si>
  <si>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</si>
  <si>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</si>
  <si>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</si>
  <si>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</si>
  <si>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</si>
  <si>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</si>
  <si>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</si>
  <si>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</si>
  <si>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</si>
  <si>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</si>
  <si>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</si>
  <si>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</si>
  <si>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</si>
  <si>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</si>
  <si>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</si>
  <si>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</si>
  <si>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</si>
  <si>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</si>
  <si>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</si>
  <si>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</si>
  <si>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</si>
  <si>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</si>
  <si>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</si>
  <si>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</si>
  <si>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</si>
  <si>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</si>
  <si>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</si>
  <si>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</si>
  <si>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</si>
  <si>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</si>
  <si>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</si>
  <si>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</si>
  <si>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</si>
  <si>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</si>
  <si>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</si>
  <si>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</si>
  <si>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</si>
  <si>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</si>
  <si>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</si>
  <si>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</si>
  <si>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</si>
  <si>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</si>
  <si>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</si>
  <si>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</si>
  <si>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</si>
  <si>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</si>
  <si>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</si>
  <si>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</si>
  <si>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</si>
  <si>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</si>
  <si>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</si>
  <si>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</si>
  <si>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</si>
  <si>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</si>
  <si>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</si>
  <si>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</si>
  <si>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</si>
  <si>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</si>
  <si>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</si>
  <si>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</si>
  <si>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</si>
  <si>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</si>
  <si>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</si>
  <si>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</si>
  <si>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</si>
  <si>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</si>
  <si>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</si>
  <si>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</si>
  <si>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</si>
  <si>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</si>
  <si>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</si>
  <si>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</si>
  <si>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</si>
  <si>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</si>
  <si>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</si>
  <si>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</si>
  <si>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</si>
  <si>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</si>
  <si>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</si>
  <si>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</si>
  <si>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</si>
  <si>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</si>
  <si>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</si>
  <si>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</si>
  <si>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</si>
  <si>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</si>
  <si>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</si>
  <si>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</si>
  <si>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</si>
  <si>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</si>
  <si>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</si>
  <si>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</si>
  <si>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</si>
  <si>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</si>
  <si>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</si>
  <si>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</si>
  <si>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</si>
  <si>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</si>
  <si>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</si>
  <si>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</si>
  <si>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</si>
  <si>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</si>
  <si>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</si>
  <si>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</si>
  <si>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</si>
  <si>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</si>
  <si>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</si>
  <si>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</si>
  <si>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</si>
  <si>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</si>
  <si>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</si>
  <si>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</si>
  <si>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</si>
  <si>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</si>
  <si>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</si>
  <si>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</si>
  <si>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</si>
  <si>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</si>
  <si>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</si>
  <si>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</si>
  <si>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</si>
  <si>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</si>
  <si>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</si>
  <si>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</si>
  <si>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</si>
  <si>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</si>
  <si>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</si>
  <si>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</si>
  <si>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</si>
  <si>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</si>
  <si>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</si>
  <si>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</si>
  <si>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</si>
  <si>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</si>
  <si>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</si>
  <si>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</si>
  <si>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</si>
  <si>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</si>
  <si>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</si>
  <si>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</si>
  <si>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</si>
  <si>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</si>
  <si>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</si>
  <si>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</si>
  <si>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</si>
  <si>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</si>
  <si>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</si>
  <si>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</si>
  <si>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</si>
  <si>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</si>
  <si>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</si>
  <si>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</si>
  <si>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</si>
  <si>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</si>
  <si>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</si>
  <si>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</si>
  <si>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</si>
  <si>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</si>
  <si>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</si>
  <si>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</si>
  <si>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</si>
  <si>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</si>
  <si>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</si>
  <si>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</si>
  <si>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</si>
  <si>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</si>
  <si>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</si>
  <si>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</si>
  <si>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</si>
  <si>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</si>
  <si>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</si>
  <si>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</si>
  <si>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</si>
  <si>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</si>
  <si>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</si>
  <si>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</si>
  <si>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</si>
  <si>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</si>
  <si>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</si>
  <si>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</si>
  <si>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</si>
  <si>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</si>
  <si>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</si>
  <si>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</si>
  <si>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</si>
  <si>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</si>
  <si>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</si>
  <si>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</si>
  <si>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</si>
  <si>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</si>
  <si>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</si>
  <si>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</si>
  <si>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</si>
  <si>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</si>
  <si>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</si>
  <si>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</si>
  <si>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</si>
  <si>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</si>
  <si>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</si>
  <si>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</si>
  <si>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</si>
  <si>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</si>
  <si>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</si>
  <si>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</si>
  <si>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</si>
  <si>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</si>
  <si>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</si>
  <si>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</si>
  <si>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</si>
  <si>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</si>
  <si>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</si>
  <si>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</si>
  <si>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</si>
  <si>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</si>
  <si>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</si>
  <si>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</si>
  <si>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</si>
  <si>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</si>
  <si>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</si>
  <si>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</si>
  <si>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</si>
  <si>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</si>
  <si>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</si>
  <si>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</si>
  <si>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</si>
  <si>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</si>
  <si>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</si>
  <si>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</si>
  <si>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</si>
  <si>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</si>
  <si>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</si>
  <si>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</si>
  <si>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</si>
  <si>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</si>
  <si>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</si>
  <si>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</si>
  <si>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</si>
  <si>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</si>
  <si>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</si>
  <si>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</si>
  <si>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</si>
  <si>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</si>
  <si>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</si>
  <si>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</si>
  <si>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</si>
  <si>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</si>
  <si>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</si>
  <si>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</si>
  <si>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</si>
  <si>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</si>
  <si>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</si>
  <si>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</si>
  <si>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</si>
  <si>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</si>
  <si>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</si>
  <si>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</si>
  <si>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</si>
  <si>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</si>
  <si>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</si>
  <si>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</si>
  <si>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</si>
  <si>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</si>
  <si>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</si>
  <si>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</si>
  <si>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</si>
  <si>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</si>
  <si>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</si>
  <si>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</si>
  <si>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</si>
  <si>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</si>
  <si>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</si>
  <si>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</si>
  <si>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</si>
  <si>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</si>
  <si>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</si>
  <si>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</si>
  <si>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</si>
  <si>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</si>
  <si>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</si>
  <si>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</si>
  <si>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</si>
  <si>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</si>
  <si>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</si>
  <si>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</si>
  <si>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</si>
  <si>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</si>
  <si>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</si>
  <si>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</si>
  <si>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</si>
  <si>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</si>
  <si>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</si>
  <si>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</si>
  <si>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</si>
  <si>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</si>
  <si>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</si>
  <si>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</si>
  <si>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</si>
  <si>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</si>
  <si>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</si>
  <si>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</si>
  <si>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</si>
  <si>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</si>
  <si>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</si>
  <si>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</si>
  <si>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</si>
  <si>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</si>
  <si>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</si>
  <si>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</si>
  <si>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</si>
  <si>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</si>
  <si>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</si>
  <si>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</si>
  <si>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</si>
  <si>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</si>
  <si>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</si>
  <si>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</si>
  <si>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</si>
  <si>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</si>
  <si>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</si>
  <si>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</si>
  <si>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</si>
  <si>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</si>
  <si>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</si>
  <si>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</si>
  <si>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</si>
  <si>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</si>
  <si>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</si>
  <si>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</si>
  <si>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</si>
  <si>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</si>
  <si>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</si>
  <si>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</si>
  <si>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</si>
  <si>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</si>
  <si>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</si>
  <si>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</si>
  <si>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</si>
  <si>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</si>
  <si>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</si>
  <si>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</si>
  <si>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</si>
  <si>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</si>
  <si>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</si>
  <si>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</si>
  <si>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</si>
  <si>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</si>
  <si>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</si>
  <si>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</si>
  <si>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</si>
  <si>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</si>
  <si>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</si>
  <si>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</si>
  <si>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</si>
  <si>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</si>
  <si>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</si>
  <si>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</si>
  <si>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</si>
  <si>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</si>
  <si>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</si>
  <si>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</si>
  <si>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</si>
  <si>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</si>
  <si>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</si>
  <si>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</si>
  <si>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</si>
  <si>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</si>
  <si>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</si>
  <si>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</si>
  <si>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</si>
  <si>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</si>
  <si>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</si>
  <si>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</si>
  <si>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</si>
  <si>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</si>
  <si>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</si>
  <si>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</si>
  <si>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</si>
  <si>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</si>
  <si>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</si>
  <si>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</si>
  <si>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</si>
  <si>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</si>
  <si>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</si>
  <si>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</si>
  <si>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</si>
  <si>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</si>
  <si>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</si>
  <si>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</si>
  <si>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</si>
  <si>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</si>
  <si>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</si>
  <si>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</si>
  <si>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</si>
  <si>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</si>
  <si>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</si>
  <si>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</si>
  <si>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</si>
  <si>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</si>
  <si>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</si>
  <si>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</si>
  <si>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</si>
  <si>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</si>
  <si>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</si>
  <si>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</si>
  <si>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</si>
  <si>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</si>
  <si>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</si>
  <si>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</si>
  <si>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</si>
  <si>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</si>
  <si>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</si>
  <si>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</si>
  <si>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</si>
  <si>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</si>
  <si>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</si>
  <si>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</si>
  <si>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</si>
  <si>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</si>
  <si>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</si>
  <si>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</si>
  <si>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</si>
  <si>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</si>
  <si>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</si>
  <si>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</si>
  <si>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</si>
  <si>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</si>
  <si>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</si>
  <si>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</si>
  <si>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</si>
  <si>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</si>
  <si>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</si>
  <si>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</si>
  <si>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</si>
  <si>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</si>
  <si>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</si>
  <si>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</si>
  <si>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</si>
  <si>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</si>
  <si>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</si>
  <si>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</si>
  <si>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</si>
  <si>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</si>
  <si>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</si>
  <si>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</si>
  <si>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</si>
  <si>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</si>
  <si>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</si>
  <si>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</si>
  <si>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</si>
  <si>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</si>
  <si>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</si>
  <si>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</si>
  <si>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</si>
  <si>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</si>
  <si>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</si>
  <si>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</si>
  <si>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</si>
  <si>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</si>
  <si>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</si>
  <si>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</si>
  <si>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</si>
  <si>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</si>
  <si>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</si>
  <si>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</si>
  <si>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</si>
  <si>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</si>
  <si>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</si>
  <si>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</si>
  <si>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</si>
  <si>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</si>
  <si>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</si>
  <si>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</si>
  <si>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</si>
  <si>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</si>
  <si>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</si>
  <si>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</si>
  <si>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</si>
  <si>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</si>
  <si>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</si>
  <si>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</si>
  <si>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</si>
  <si>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</si>
  <si>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</si>
  <si>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</si>
  <si>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</si>
  <si>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</si>
  <si>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</si>
  <si>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</si>
  <si>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</si>
  <si>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</si>
  <si>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</si>
  <si>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</si>
  <si>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</si>
  <si>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</si>
  <si>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</si>
  <si>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</si>
  <si>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</si>
  <si>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</si>
  <si>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</si>
  <si>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</si>
  <si>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</si>
  <si>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</si>
  <si>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</si>
  <si>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</si>
  <si>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</si>
  <si>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</si>
  <si>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</si>
  <si>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</si>
  <si>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</si>
  <si>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</si>
  <si>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</si>
  <si>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</si>
  <si>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</si>
  <si>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</si>
  <si>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</si>
  <si>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</si>
  <si>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</si>
  <si>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</si>
  <si>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</si>
  <si>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</si>
  <si>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</si>
  <si>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</si>
  <si>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</si>
  <si>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</si>
  <si>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</si>
  <si>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</si>
  <si>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</si>
  <si>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</si>
  <si>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</si>
  <si>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</si>
  <si>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</si>
  <si>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</si>
  <si>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</si>
  <si>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</si>
  <si>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</si>
  <si>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</si>
  <si>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</si>
  <si>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</si>
  <si>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</si>
  <si>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</si>
  <si>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</si>
  <si>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</si>
  <si>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</si>
  <si>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</si>
  <si>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</si>
  <si>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</si>
  <si>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</si>
  <si>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</si>
  <si>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</si>
  <si>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</si>
  <si>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</si>
  <si>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</si>
  <si>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</si>
  <si>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</si>
  <si>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</si>
  <si>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</si>
  <si>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</si>
  <si>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</si>
  <si>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</si>
  <si>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</si>
  <si>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</si>
  <si>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</si>
  <si>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</si>
  <si>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</si>
  <si>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</si>
  <si>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</si>
  <si>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</si>
  <si>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</si>
  <si>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</si>
  <si>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</si>
  <si>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</si>
  <si>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</si>
  <si>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</si>
  <si>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</si>
  <si>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</si>
  <si>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</si>
  <si>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</si>
  <si>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</si>
  <si>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</si>
  <si>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</si>
  <si>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</si>
  <si>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</si>
  <si>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</si>
  <si>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</si>
  <si>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</si>
  <si>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</si>
  <si>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</si>
  <si>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</si>
  <si>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</si>
  <si>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</si>
  <si>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</si>
  <si>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</si>
  <si>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</si>
  <si>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</si>
  <si>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</si>
  <si>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</si>
  <si>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</si>
  <si>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</si>
  <si>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</si>
  <si>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</si>
  <si>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</si>
  <si>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</si>
  <si>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</si>
  <si>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</si>
  <si>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</si>
  <si>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</si>
  <si>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</si>
  <si>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</si>
  <si>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</si>
  <si>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</si>
  <si>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</si>
  <si>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</si>
  <si>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</si>
  <si>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</si>
  <si>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</si>
  <si>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</si>
  <si>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</si>
  <si>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</si>
  <si>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</si>
  <si>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</si>
  <si>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</si>
  <si>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</si>
  <si>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</si>
  <si>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</si>
  <si>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</si>
  <si>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</si>
  <si>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</si>
  <si>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</si>
  <si>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</si>
  <si>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</si>
  <si>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</si>
  <si>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</si>
  <si>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</si>
  <si>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</si>
  <si>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</si>
  <si>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</si>
  <si>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</si>
  <si>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</si>
  <si>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</si>
  <si>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</si>
  <si>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</si>
  <si>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</si>
  <si>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</si>
  <si>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</si>
  <si>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</si>
  <si>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</si>
  <si>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</si>
  <si>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</si>
  <si>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</si>
  <si>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</si>
  <si>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</si>
  <si>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</si>
  <si>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</si>
  <si>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</si>
  <si>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</si>
  <si>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</si>
  <si>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</si>
  <si>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</si>
  <si>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</si>
  <si>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</si>
  <si>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</si>
  <si>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</si>
  <si>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</si>
  <si>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</si>
  <si>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</si>
  <si>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</si>
  <si>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</si>
  <si>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</si>
  <si>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</si>
  <si>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</si>
  <si>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</si>
  <si>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</si>
  <si>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</si>
  <si>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</si>
  <si>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</si>
  <si>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</si>
  <si>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</si>
  <si>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</si>
  <si>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</si>
  <si>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</si>
  <si>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</si>
  <si>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</si>
  <si>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</si>
  <si>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</si>
  <si>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</si>
  <si>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</si>
  <si>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</si>
  <si>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</si>
  <si>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</si>
  <si>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</si>
  <si>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</si>
  <si>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</si>
  <si>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</si>
  <si>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</si>
  <si>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</si>
  <si>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</si>
  <si>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</si>
  <si>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</si>
  <si>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</si>
  <si>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</si>
  <si>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</si>
  <si>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</si>
  <si>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</si>
  <si>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</si>
  <si>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</si>
  <si>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</si>
  <si>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</si>
  <si>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</si>
  <si>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</si>
  <si>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</si>
  <si>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</si>
  <si>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</si>
  <si>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</si>
  <si>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</si>
  <si>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</si>
  <si>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</si>
  <si>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</si>
  <si>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</si>
  <si>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</si>
  <si>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</si>
  <si>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</si>
  <si>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</si>
  <si>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</si>
  <si>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</si>
  <si>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</si>
  <si>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</si>
  <si>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</si>
  <si>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</si>
  <si>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</si>
  <si>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</si>
  <si>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</si>
  <si>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</si>
  <si>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</si>
  <si>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</si>
  <si>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</si>
  <si>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</si>
  <si>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</si>
  <si>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</si>
  <si>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</si>
  <si>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</si>
  <si>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</si>
  <si>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</si>
  <si>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</si>
  <si>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</si>
  <si>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</si>
  <si>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</si>
  <si>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</si>
  <si>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</si>
  <si>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</si>
  <si>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</si>
  <si>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</si>
  <si>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</si>
  <si>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</si>
  <si>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</si>
  <si>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</si>
  <si>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</si>
  <si>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</si>
  <si>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</si>
  <si>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</si>
  <si>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</si>
  <si>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</si>
  <si>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</si>
  <si>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</si>
  <si>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</si>
  <si>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</si>
  <si>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</si>
  <si>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</si>
  <si>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</si>
  <si>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</si>
  <si>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</si>
  <si>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</si>
  <si>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</si>
  <si>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</si>
  <si>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</si>
  <si>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</si>
  <si>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</si>
  <si>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</si>
  <si>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</si>
  <si>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</si>
  <si>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</si>
  <si>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</si>
  <si>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</si>
  <si>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</si>
  <si>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</si>
  <si>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</si>
  <si>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</si>
  <si>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</si>
  <si>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</si>
  <si>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</si>
  <si>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</si>
  <si>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</si>
  <si>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</si>
  <si>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</si>
  <si>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</si>
  <si>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</si>
  <si>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</si>
  <si>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</si>
  <si>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</si>
  <si>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</si>
  <si>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</si>
  <si>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</si>
  <si>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</si>
  <si>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</si>
  <si>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</si>
  <si>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</si>
  <si>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</si>
  <si>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</si>
  <si>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</si>
  <si>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</si>
  <si>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</si>
  <si>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</si>
  <si>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</si>
  <si>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</si>
  <si>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</si>
  <si>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</si>
  <si>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</si>
  <si>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</si>
  <si>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</si>
  <si>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</si>
  <si>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</si>
  <si>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</si>
  <si>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</si>
  <si>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</si>
  <si>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</si>
  <si>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</si>
  <si>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</si>
  <si>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</si>
  <si>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</si>
  <si>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</si>
  <si>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</si>
  <si>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</si>
  <si>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</si>
  <si>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</si>
  <si>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</si>
  <si>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</si>
  <si>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</si>
  <si>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</si>
  <si>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</si>
  <si>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</si>
  <si>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</si>
  <si>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</si>
  <si>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</si>
  <si>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</si>
  <si>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</si>
  <si>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</si>
  <si>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</si>
  <si>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</si>
  <si>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</si>
  <si>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</si>
  <si>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</si>
  <si>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</si>
  <si>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</si>
  <si>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</si>
  <si>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</si>
  <si>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</si>
  <si>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</si>
  <si>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</si>
  <si>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</si>
  <si>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</si>
  <si>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</si>
  <si>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</si>
  <si>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</si>
  <si>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</si>
  <si>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</si>
  <si>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</si>
  <si>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</si>
  <si>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</si>
  <si>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</si>
  <si>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</si>
  <si>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</si>
  <si>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</si>
  <si>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</si>
  <si>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</si>
  <si>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</si>
  <si>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</si>
  <si>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</si>
  <si>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</si>
  <si>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</si>
  <si>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</si>
  <si>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</si>
  <si>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</si>
  <si>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</si>
  <si>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</si>
  <si>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</si>
  <si>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</si>
  <si>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</si>
  <si>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</si>
  <si>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</si>
  <si>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</si>
  <si>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</si>
  <si>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</si>
  <si>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</si>
  <si>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</si>
  <si>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</si>
  <si>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</si>
  <si>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</si>
  <si>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</si>
  <si>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</si>
  <si>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</si>
  <si>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</si>
  <si>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</si>
  <si>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</si>
  <si>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</si>
  <si>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</si>
  <si>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</si>
  <si>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</si>
  <si>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</si>
  <si>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</si>
  <si>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</si>
  <si>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</si>
  <si>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</si>
  <si>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</si>
  <si>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</si>
  <si>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</si>
  <si>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</si>
  <si>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</si>
  <si>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</si>
  <si>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</si>
  <si>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</si>
  <si>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</si>
  <si>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</si>
  <si>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</si>
  <si>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</si>
  <si>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</si>
  <si>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</si>
  <si>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</si>
  <si>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</si>
  <si>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</si>
  <si>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</si>
  <si>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</si>
  <si>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</si>
  <si>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</si>
  <si>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</si>
  <si>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</si>
  <si>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</si>
  <si>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</si>
  <si>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</si>
  <si>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</si>
  <si>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</si>
  <si>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</si>
  <si>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</si>
  <si>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</si>
  <si>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</si>
  <si>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</si>
  <si>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</si>
  <si>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</si>
  <si>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</si>
  <si>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</si>
  <si>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</si>
  <si>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</si>
  <si>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</si>
  <si>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</si>
  <si>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</si>
  <si>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</si>
  <si>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</si>
  <si>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</si>
  <si>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</si>
  <si>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</si>
  <si>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</si>
  <si>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</si>
  <si>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</si>
  <si>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</si>
  <si>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</si>
  <si>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</si>
  <si>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</si>
  <si>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</si>
  <si>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</si>
  <si>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</si>
  <si>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</si>
  <si>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</si>
  <si>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</si>
  <si>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</si>
  <si>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</si>
  <si>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</si>
  <si>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</si>
  <si>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</si>
  <si>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</si>
  <si>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</si>
  <si>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</si>
  <si>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</si>
  <si>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</si>
  <si>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</si>
  <si>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</si>
  <si>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</si>
  <si>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</si>
  <si>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</si>
  <si>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</si>
  <si>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</si>
  <si>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</si>
  <si>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</si>
  <si>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</si>
  <si>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</si>
  <si>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</si>
  <si>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</si>
  <si>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</si>
  <si>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</si>
  <si>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</si>
  <si>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</si>
  <si>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</si>
  <si>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</si>
  <si>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</si>
  <si>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</si>
  <si>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</si>
  <si>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</si>
  <si>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</si>
  <si>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</si>
  <si>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</si>
  <si>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</si>
  <si>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</si>
  <si>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</si>
  <si>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</si>
  <si>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</si>
  <si>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</si>
  <si>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</si>
  <si>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</si>
  <si>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</si>
  <si>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</si>
  <si>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</si>
  <si>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</si>
  <si>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</si>
  <si>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</si>
  <si>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</si>
  <si>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</si>
  <si>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</si>
  <si>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</si>
  <si>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</si>
  <si>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</si>
  <si>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</si>
  <si>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</si>
  <si>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</si>
  <si>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</si>
  <si>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</si>
  <si>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</si>
  <si>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</si>
  <si>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</si>
  <si>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</si>
  <si>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</si>
  <si>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</si>
  <si>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</si>
  <si>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</si>
  <si>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</si>
  <si>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</si>
  <si>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</si>
  <si>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</si>
  <si>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</si>
  <si>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</si>
  <si>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</si>
  <si>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</si>
  <si>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</si>
  <si>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</si>
  <si>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</si>
  <si>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</si>
  <si>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</si>
  <si>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</si>
  <si>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</si>
  <si>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</si>
  <si>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</si>
  <si>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</si>
  <si>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</si>
  <si>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</si>
  <si>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</si>
  <si>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</si>
  <si>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</si>
  <si>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</si>
  <si>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</si>
  <si>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</si>
  <si>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</si>
  <si>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</si>
  <si>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</si>
  <si>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</si>
  <si>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</si>
  <si>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</si>
  <si>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</si>
  <si>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</si>
  <si>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</si>
  <si>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</si>
  <si>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</si>
  <si>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</si>
  <si>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</si>
  <si>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</si>
  <si>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</si>
  <si>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</si>
  <si>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</si>
  <si>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</si>
  <si>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</si>
  <si>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</si>
  <si>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</si>
  <si>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</si>
  <si>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</si>
  <si>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</si>
  <si>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</si>
  <si>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</si>
  <si>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</si>
  <si>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</si>
  <si>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</si>
  <si>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</si>
  <si>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</si>
  <si>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</si>
  <si>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</si>
  <si>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</si>
  <si>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</si>
  <si>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</si>
  <si>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</si>
  <si>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</si>
  <si>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</si>
  <si>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</si>
  <si>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</si>
  <si>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</si>
  <si>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</si>
  <si>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</si>
  <si>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</si>
  <si>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</si>
  <si>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</si>
  <si>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</si>
  <si>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</si>
  <si>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</si>
  <si>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</si>
  <si>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</si>
  <si>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</si>
  <si>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</si>
  <si>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</si>
  <si>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</si>
  <si>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</si>
  <si>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</si>
  <si>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</si>
  <si>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</si>
  <si>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</si>
  <si>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</si>
  <si>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</si>
  <si>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</si>
  <si>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</si>
  <si>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</si>
  <si>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</si>
  <si>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</si>
  <si>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</si>
  <si>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</si>
  <si>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</si>
  <si>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</si>
  <si>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</si>
  <si>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</si>
  <si>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</si>
  <si>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</si>
  <si>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</si>
  <si>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</si>
  <si>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</si>
  <si>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</si>
  <si>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</si>
  <si>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</si>
  <si>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</si>
  <si>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</si>
  <si>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</si>
  <si>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</si>
  <si>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</si>
  <si>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</si>
  <si>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</si>
  <si>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</si>
  <si>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</si>
  <si>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</si>
  <si>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</si>
  <si>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</si>
  <si>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</si>
  <si>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</si>
  <si>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</si>
  <si>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</si>
  <si>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</si>
  <si>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</si>
  <si>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</si>
  <si>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</si>
  <si>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</si>
  <si>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</si>
  <si>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</si>
  <si>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</si>
  <si>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</si>
  <si>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</si>
  <si>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</si>
  <si>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</si>
  <si>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</si>
  <si>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</si>
  <si>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</si>
  <si>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</si>
  <si>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</si>
  <si>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</si>
  <si>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</si>
  <si>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</si>
  <si>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</si>
  <si>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</si>
  <si>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</si>
  <si>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</si>
  <si>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</si>
  <si>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</si>
  <si>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</si>
  <si>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</si>
  <si>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</si>
  <si>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</si>
  <si>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</si>
  <si>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</si>
  <si>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</si>
  <si>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</si>
  <si>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</si>
  <si>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</si>
  <si>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</si>
  <si>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</si>
  <si>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</si>
  <si>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</si>
  <si>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</si>
  <si>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</si>
  <si>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</si>
  <si>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</si>
  <si>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</si>
  <si>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</si>
  <si>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</si>
  <si>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</si>
  <si>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</si>
  <si>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</si>
  <si>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</si>
  <si>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</si>
  <si>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</si>
  <si>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</si>
  <si>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</si>
  <si>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</si>
  <si>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</si>
  <si>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</si>
  <si>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</si>
  <si>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</si>
  <si>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</si>
  <si>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</si>
  <si>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</si>
  <si>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</si>
  <si>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</si>
  <si>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</si>
  <si>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</si>
  <si>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</si>
  <si>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</si>
  <si>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</si>
  <si>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</si>
  <si>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</si>
  <si>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</si>
  <si>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</si>
  <si>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</si>
  <si>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</si>
  <si>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</si>
  <si>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</si>
  <si>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</si>
  <si>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</si>
  <si>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</si>
  <si>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</si>
  <si>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</si>
  <si>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</si>
  <si>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</si>
  <si>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</si>
  <si>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</si>
  <si>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</si>
  <si>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</si>
  <si>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</si>
  <si>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</si>
  <si>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</si>
  <si>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</si>
  <si>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</si>
  <si>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</si>
  <si>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</si>
  <si>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</si>
  <si>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</si>
  <si>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</si>
  <si>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</si>
  <si>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</si>
  <si>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</si>
  <si>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</si>
  <si>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</si>
  <si>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</si>
  <si>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</si>
  <si>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</si>
  <si>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</si>
  <si>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</si>
  <si>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</si>
  <si>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</si>
  <si>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</si>
  <si>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</si>
  <si>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</si>
  <si>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</si>
  <si>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</si>
  <si>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</si>
  <si>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</si>
  <si>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</si>
  <si>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</si>
  <si>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</si>
  <si>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</si>
  <si>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</si>
  <si>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</si>
  <si>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</si>
  <si>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</si>
  <si>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</si>
  <si>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</si>
  <si>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</si>
  <si>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</si>
  <si>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</si>
  <si>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</si>
  <si>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</si>
  <si>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</si>
  <si>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</si>
  <si>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</si>
  <si>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</si>
  <si>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</si>
  <si>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</si>
  <si>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</si>
  <si>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</si>
  <si>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</si>
  <si>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</si>
  <si>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</si>
  <si>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</si>
  <si>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</si>
  <si>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</si>
  <si>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</si>
  <si>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</si>
  <si>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</si>
  <si>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</si>
  <si>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</si>
  <si>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</si>
  <si>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</si>
  <si>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</si>
  <si>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</si>
  <si>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</si>
  <si>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</si>
  <si>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</si>
  <si>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</si>
  <si>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</si>
  <si>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</si>
  <si>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</si>
  <si>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</si>
  <si>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</si>
  <si>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</si>
  <si>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</si>
  <si>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</si>
  <si>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</si>
  <si>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</si>
  <si>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</si>
  <si>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</si>
  <si>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</si>
  <si>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</si>
  <si>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</si>
  <si>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</si>
  <si>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</si>
  <si>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</si>
  <si>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</si>
  <si>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</si>
  <si>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</si>
  <si>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</si>
  <si>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</si>
  <si>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</si>
  <si>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</si>
  <si>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</si>
  <si>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</si>
  <si>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</si>
  <si>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</si>
  <si>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</si>
  <si>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</si>
  <si>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</si>
  <si>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</si>
  <si>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</si>
  <si>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</si>
  <si>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</si>
  <si>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</si>
  <si>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</si>
  <si>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</si>
  <si>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</si>
  <si>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</si>
  <si>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</si>
  <si>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</si>
  <si>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</si>
  <si>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</si>
  <si>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</si>
  <si>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</si>
  <si>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</si>
  <si>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</si>
  <si>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</si>
  <si>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</si>
  <si>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</si>
  <si>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</si>
  <si>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</si>
  <si>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</si>
  <si>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</si>
  <si>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</si>
  <si>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</si>
  <si>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</si>
  <si>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</si>
  <si>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</si>
  <si>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</si>
  <si>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</si>
  <si>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</si>
  <si>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</si>
  <si>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</si>
  <si>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</si>
  <si>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</si>
  <si>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</si>
  <si>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</si>
  <si>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</si>
  <si>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</si>
  <si>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</si>
  <si>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</si>
  <si>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</si>
  <si>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</si>
  <si>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</si>
  <si>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</si>
  <si>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</si>
  <si>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</si>
  <si>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</si>
  <si>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</si>
  <si>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</si>
  <si>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</si>
  <si>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</si>
  <si>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</si>
  <si>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</si>
  <si>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</si>
  <si>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</si>
  <si>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</si>
  <si>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</si>
  <si>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</si>
  <si>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</si>
  <si>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</si>
  <si>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</si>
  <si>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</si>
  <si>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</si>
  <si>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</si>
  <si>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</si>
  <si>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</si>
  <si>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</si>
  <si>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</si>
  <si>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</si>
  <si>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</si>
  <si>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</si>
  <si>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</si>
  <si>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</si>
  <si>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</si>
  <si>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</si>
  <si>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</si>
  <si>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</si>
  <si>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</si>
  <si>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</si>
  <si>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</si>
  <si>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</si>
  <si>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</si>
  <si>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</si>
  <si>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</si>
  <si>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</si>
  <si>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</si>
  <si>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</si>
  <si>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</si>
  <si>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</si>
  <si>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</si>
  <si>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</si>
  <si>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</si>
  <si>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</si>
  <si>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</si>
  <si>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</si>
  <si>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</si>
  <si>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</si>
  <si>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</si>
  <si>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</si>
  <si>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</si>
  <si>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</si>
  <si>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</si>
  <si>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</si>
  <si>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</si>
  <si>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</si>
  <si>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</si>
  <si>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</si>
  <si>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</si>
  <si>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</si>
  <si>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</si>
  <si>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</si>
  <si>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</si>
  <si>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</si>
  <si>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</si>
  <si>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</si>
  <si>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</si>
  <si>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</si>
  <si>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</si>
  <si>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</si>
  <si>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</si>
  <si>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</si>
  <si>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</si>
  <si>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</si>
  <si>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</si>
  <si>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</si>
  <si>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</si>
  <si>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</si>
  <si>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</si>
  <si>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</si>
  <si>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</si>
  <si>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</si>
  <si>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</si>
  <si>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</si>
  <si>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</si>
  <si>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</si>
  <si>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</si>
  <si>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</si>
  <si>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</si>
  <si>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</si>
  <si>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</si>
  <si>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</si>
  <si>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</si>
  <si>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</si>
  <si>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</si>
  <si>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</si>
  <si>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</si>
  <si>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</si>
  <si>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</si>
  <si>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</si>
  <si>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</si>
  <si>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</si>
  <si>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</si>
  <si>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</si>
  <si>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</si>
  <si>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</si>
  <si>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</si>
  <si>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</si>
  <si>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</si>
  <si>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</si>
  <si>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</si>
  <si>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</si>
  <si>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</si>
  <si>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</si>
  <si>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</si>
  <si>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</si>
  <si>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</si>
  <si>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</si>
  <si>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</si>
  <si>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</si>
  <si>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</si>
  <si>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</si>
  <si>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</si>
  <si>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</si>
  <si>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</si>
  <si>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</si>
  <si>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</si>
  <si>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</si>
  <si>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</si>
  <si>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</si>
  <si>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</si>
  <si>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</si>
  <si>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</si>
  <si>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</si>
  <si>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</si>
  <si>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</si>
  <si>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</si>
  <si>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</si>
  <si>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</si>
  <si>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</si>
  <si>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</si>
  <si>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</si>
  <si>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</si>
  <si>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</si>
  <si>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</si>
  <si>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</si>
  <si>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</si>
  <si>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</si>
  <si>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</si>
  <si>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</si>
  <si>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</si>
  <si>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</si>
  <si>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</si>
  <si>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</si>
  <si>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</si>
  <si>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</si>
  <si>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</si>
  <si>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</si>
  <si>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</si>
  <si>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</si>
  <si>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</si>
  <si>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</si>
  <si>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</si>
  <si>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</si>
  <si>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</si>
  <si>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</si>
  <si>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</si>
  <si>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</si>
  <si>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</si>
  <si>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</si>
  <si>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</si>
  <si>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</si>
  <si>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</si>
  <si>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</si>
  <si>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</si>
  <si>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</si>
  <si>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</si>
  <si>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</si>
  <si>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</si>
  <si>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</si>
  <si>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</si>
  <si>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</si>
  <si>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</si>
  <si>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</si>
  <si>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</si>
  <si>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</si>
  <si>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</si>
  <si>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</si>
  <si>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</si>
  <si>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</si>
  <si>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</si>
  <si>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</si>
  <si>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</si>
  <si>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</si>
  <si>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</si>
  <si>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</si>
  <si>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</si>
  <si>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</si>
  <si>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</si>
  <si>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</si>
  <si>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</si>
  <si>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</si>
  <si>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</si>
  <si>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</si>
  <si>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</si>
  <si>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</si>
  <si>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</si>
  <si>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</si>
  <si>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</si>
  <si>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</si>
  <si>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</si>
  <si>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</si>
  <si>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</si>
  <si>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</si>
  <si>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</si>
  <si>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</si>
  <si>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</si>
  <si>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</si>
  <si>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</si>
  <si>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</si>
  <si>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</si>
  <si>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</si>
  <si>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</si>
  <si>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</si>
  <si>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</si>
  <si>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</si>
  <si>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</si>
  <si>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</si>
  <si>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</si>
  <si>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</si>
  <si>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</si>
  <si>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</si>
  <si>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</si>
  <si>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</si>
  <si>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</si>
  <si>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</si>
  <si>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</si>
  <si>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</si>
  <si>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</si>
  <si>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</si>
  <si>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</si>
  <si>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</si>
  <si>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</si>
  <si>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</si>
  <si>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</si>
  <si>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</si>
  <si>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</si>
  <si>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</si>
  <si>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</si>
  <si>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</si>
  <si>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</si>
  <si>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</si>
  <si>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</si>
  <si>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</si>
  <si>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</si>
  <si>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</si>
  <si>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</si>
  <si>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</si>
  <si>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</si>
  <si>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</si>
  <si>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</si>
  <si>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</si>
  <si>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</si>
  <si>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</si>
  <si>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</si>
  <si>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</si>
  <si>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</si>
  <si>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</si>
  <si>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</si>
  <si>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</si>
  <si>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</si>
  <si>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</si>
  <si>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</si>
  <si>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</si>
  <si>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</si>
  <si>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</si>
  <si>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</si>
  <si>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</si>
  <si>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</si>
  <si>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</si>
  <si>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</si>
  <si>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</si>
  <si>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</si>
  <si>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</si>
  <si>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</si>
  <si>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</si>
  <si>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</si>
  <si>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</si>
  <si>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</si>
  <si>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</si>
  <si>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</si>
  <si>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</si>
  <si>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</si>
  <si>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</si>
  <si>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</si>
  <si>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</si>
  <si>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</si>
  <si>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</si>
  <si>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</si>
  <si>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</si>
  <si>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</si>
  <si>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</si>
  <si>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</si>
  <si>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</si>
  <si>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</si>
  <si>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</si>
  <si>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</si>
  <si>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</si>
  <si>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</si>
  <si>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</si>
  <si>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</si>
  <si>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</si>
  <si>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</si>
  <si>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</si>
  <si>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</si>
  <si>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</si>
  <si>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</si>
  <si>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</si>
  <si>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</si>
  <si>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</si>
  <si>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</si>
  <si>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</si>
  <si>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</si>
  <si>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</si>
  <si>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</si>
  <si>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</si>
  <si>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</si>
  <si>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</si>
  <si>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</si>
  <si>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</si>
  <si>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</si>
  <si>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</si>
  <si>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</si>
  <si>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</si>
  <si>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</si>
  <si>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</si>
  <si>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</si>
  <si>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</si>
  <si>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</si>
  <si>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</si>
  <si>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</si>
  <si>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</si>
  <si>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</si>
  <si>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</si>
  <si>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</si>
  <si>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</si>
  <si>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</si>
  <si>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</si>
  <si>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</si>
  <si>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</si>
  <si>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</si>
  <si>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</si>
  <si>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</si>
  <si>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</si>
  <si>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</si>
  <si>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</si>
  <si>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</si>
  <si>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</si>
  <si>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</si>
  <si>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</si>
  <si>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</si>
  <si>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</si>
  <si>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</si>
  <si>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</si>
  <si>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</si>
  <si>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</si>
  <si>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</si>
  <si>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</si>
  <si>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</si>
  <si>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</si>
  <si>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</si>
  <si>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</si>
  <si>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</si>
  <si>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</si>
  <si>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</si>
  <si>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</si>
  <si>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</si>
  <si>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</si>
  <si>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</si>
  <si>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</si>
  <si>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</si>
  <si>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</si>
  <si>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</si>
  <si>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</si>
  <si>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</si>
  <si>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</si>
  <si>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</si>
  <si>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</si>
  <si>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</si>
  <si>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</si>
  <si>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</si>
  <si>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</si>
  <si>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</si>
  <si>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</si>
  <si>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</si>
  <si>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</si>
  <si>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</si>
  <si>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</si>
  <si>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</si>
  <si>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</si>
  <si>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</si>
  <si>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</si>
  <si>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</si>
  <si>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</si>
  <si>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</si>
  <si>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</si>
  <si>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</si>
  <si>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</si>
  <si>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</si>
  <si>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</si>
  <si>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</si>
  <si>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</si>
  <si>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</si>
  <si>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</si>
  <si>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</si>
  <si>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</si>
  <si>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</si>
  <si>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</si>
  <si>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</si>
  <si>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</si>
  <si>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</si>
  <si>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</si>
  <si>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</si>
  <si>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</si>
  <si>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</si>
  <si>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</si>
  <si>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</si>
  <si>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</si>
  <si>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</si>
  <si>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</si>
  <si>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</si>
  <si>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</si>
  <si>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</si>
  <si>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</si>
  <si>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</si>
  <si>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</si>
  <si>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</si>
  <si>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</si>
  <si>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</si>
  <si>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</si>
  <si>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</si>
  <si>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</si>
  <si>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</si>
  <si>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</si>
  <si>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</si>
  <si>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</si>
  <si>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</si>
  <si>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</si>
  <si>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</si>
  <si>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</si>
  <si>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</si>
  <si>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</si>
  <si>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</si>
  <si>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</si>
  <si>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</si>
  <si>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</si>
  <si>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</si>
  <si>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</si>
  <si>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</si>
  <si>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</si>
  <si>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</si>
  <si>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</si>
  <si>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</si>
  <si>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</si>
  <si>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</si>
  <si>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</si>
  <si>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</si>
  <si>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</si>
  <si>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</si>
  <si>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</si>
  <si>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</si>
  <si>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</si>
  <si>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</si>
  <si>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</si>
  <si>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</si>
  <si>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</si>
  <si>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</si>
  <si>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</si>
  <si>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</si>
  <si>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</si>
  <si>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</si>
  <si>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</si>
  <si>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</si>
  <si>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</si>
  <si>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</si>
  <si>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</si>
  <si>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</si>
  <si>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</si>
  <si>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</si>
  <si>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</si>
  <si>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</si>
  <si>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</si>
  <si>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</si>
  <si>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</si>
  <si>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</si>
  <si>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</si>
  <si>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</si>
  <si>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</si>
  <si>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</si>
  <si>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</si>
  <si>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</si>
  <si>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</si>
  <si>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</si>
  <si>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</si>
  <si>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</si>
  <si>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</si>
  <si>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</si>
  <si>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</si>
  <si>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</si>
  <si>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</si>
  <si>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</si>
  <si>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</si>
  <si>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</si>
  <si>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</si>
  <si>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</si>
  <si>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</si>
  <si>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</si>
  <si>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</si>
  <si>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</si>
  <si>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</si>
  <si>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</si>
  <si>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</si>
  <si>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</si>
  <si>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</si>
  <si>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</si>
  <si>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</si>
  <si>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</si>
  <si>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</si>
  <si>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</si>
  <si>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</si>
  <si>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</si>
  <si>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</si>
  <si>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</si>
  <si>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</si>
  <si>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</si>
  <si>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</si>
  <si>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</si>
  <si>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</si>
  <si>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</si>
  <si>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</si>
  <si>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</si>
  <si>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</si>
  <si>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</si>
  <si>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</si>
  <si>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</si>
  <si>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</si>
  <si>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</si>
  <si>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</si>
  <si>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</si>
  <si>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</si>
  <si>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</si>
  <si>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</si>
  <si>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</si>
  <si>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</si>
  <si>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</si>
  <si>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</si>
  <si>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</si>
  <si>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</si>
  <si>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</si>
  <si>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</si>
  <si>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</si>
  <si>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</si>
  <si>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</si>
  <si>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</si>
  <si>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</si>
  <si>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</si>
  <si>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</si>
  <si>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</si>
  <si>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</si>
  <si>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</si>
  <si>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</si>
  <si>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</si>
  <si>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</si>
  <si>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</si>
  <si>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</si>
  <si>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</si>
  <si>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</si>
  <si>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</si>
  <si>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</si>
  <si>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</si>
  <si>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</si>
  <si>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</si>
  <si>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</si>
  <si>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</si>
  <si>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</si>
  <si>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</si>
  <si>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</si>
  <si>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</si>
  <si>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</si>
  <si>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</si>
  <si>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</si>
  <si>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</si>
  <si>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</si>
  <si>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</si>
  <si>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</si>
  <si>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</si>
  <si>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</si>
  <si>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</si>
  <si>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</si>
  <si>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</si>
  <si>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</si>
  <si>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</si>
  <si>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</si>
  <si>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</si>
  <si>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</si>
  <si>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</si>
  <si>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</si>
  <si>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</si>
  <si>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</si>
  <si>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</si>
  <si>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</si>
  <si>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</si>
  <si>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</si>
  <si>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</si>
  <si>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</si>
  <si>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</si>
  <si>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</si>
  <si>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</si>
  <si>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</si>
  <si>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</si>
  <si>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</si>
  <si>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</si>
  <si>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</si>
  <si>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</si>
  <si>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</si>
  <si>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</si>
  <si>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</si>
  <si>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</si>
  <si>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</si>
  <si>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</si>
  <si>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</si>
  <si>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</si>
  <si>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</si>
  <si>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</si>
  <si>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</si>
  <si>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</si>
  <si>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</si>
  <si>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</si>
  <si>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</si>
  <si>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</si>
  <si>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</si>
  <si>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</si>
  <si>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</si>
  <si>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</si>
  <si>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</si>
  <si>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</si>
  <si>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</si>
  <si>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</si>
  <si>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</si>
  <si>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</si>
  <si>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</si>
  <si>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</si>
  <si>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</si>
  <si>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</si>
  <si>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</si>
  <si>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</si>
  <si>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</si>
  <si>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</si>
  <si>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</si>
  <si>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</si>
  <si>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</si>
  <si>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</si>
  <si>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</si>
  <si>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</si>
  <si>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</si>
  <si>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</si>
  <si>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</si>
  <si>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</si>
  <si>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</si>
  <si>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</si>
  <si>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</si>
  <si>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</si>
  <si>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</si>
  <si>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</si>
  <si>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</si>
  <si>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</si>
  <si>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</si>
  <si>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</si>
  <si>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</si>
  <si>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</si>
  <si>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</si>
  <si>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</si>
  <si>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</si>
  <si>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</si>
  <si>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</si>
  <si>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</si>
  <si>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</si>
  <si>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</si>
  <si>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</si>
  <si>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</si>
  <si>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</si>
  <si>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</si>
  <si>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</si>
  <si>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</si>
  <si>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</si>
  <si>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</si>
  <si>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</si>
  <si>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</si>
  <si>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</si>
  <si>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</si>
  <si>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</si>
  <si>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</si>
  <si>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</si>
  <si>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</si>
  <si>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</si>
  <si>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</si>
  <si>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</si>
  <si>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</si>
  <si>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</si>
  <si>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</si>
  <si>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</si>
  <si>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</si>
  <si>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</si>
  <si>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</si>
  <si>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</si>
  <si>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</si>
  <si>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</si>
  <si>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</si>
  <si>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</si>
  <si>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</si>
  <si>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</si>
  <si>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</si>
  <si>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</si>
  <si>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</si>
  <si>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</si>
  <si>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</si>
  <si>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</si>
  <si>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</si>
  <si>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</si>
  <si>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</si>
  <si>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</si>
  <si>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</si>
  <si>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</si>
  <si>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</si>
  <si>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</si>
  <si>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</si>
  <si>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</si>
  <si>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</si>
  <si>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</si>
  <si>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</si>
  <si>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</si>
  <si>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</si>
  <si>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</si>
  <si>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</si>
  <si>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</si>
  <si>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</si>
  <si>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</si>
  <si>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</si>
  <si>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</si>
  <si>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</si>
  <si>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</si>
  <si>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</si>
  <si>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</si>
  <si>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</si>
  <si>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</si>
  <si>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</si>
  <si>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</si>
  <si>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</si>
  <si>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</si>
  <si>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</si>
  <si>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</si>
  <si>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</si>
  <si>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</si>
  <si>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</si>
  <si>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</si>
  <si>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</si>
  <si>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</si>
  <si>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</si>
  <si>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</si>
  <si>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</si>
  <si>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</si>
  <si>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</si>
  <si>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</si>
  <si>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</si>
  <si>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</si>
  <si>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</si>
  <si>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</si>
  <si>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</si>
  <si>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</si>
  <si>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</si>
  <si>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</si>
  <si>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</si>
  <si>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</si>
  <si>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</si>
  <si>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</si>
  <si>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</si>
  <si>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</si>
  <si>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</si>
  <si>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</si>
  <si>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</si>
  <si>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</si>
  <si>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</si>
  <si>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</si>
  <si>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</si>
  <si>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</si>
  <si>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</si>
  <si>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</si>
  <si>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</si>
  <si>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</si>
  <si>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</si>
  <si>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</si>
  <si>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</si>
  <si>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</si>
  <si>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</si>
  <si>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</si>
  <si>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</si>
  <si>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</si>
  <si>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</si>
  <si>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</si>
  <si>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</si>
  <si>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</si>
  <si>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</si>
  <si>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</si>
  <si>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</si>
  <si>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</si>
  <si>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</si>
  <si>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</si>
  <si>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</si>
  <si>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</si>
  <si>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</si>
  <si>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</si>
  <si>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</si>
  <si>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</si>
  <si>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</si>
  <si>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</si>
  <si>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</si>
  <si>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</si>
  <si>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</si>
  <si>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</si>
  <si>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</si>
  <si>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</si>
  <si>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</si>
  <si>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</si>
  <si>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</si>
  <si>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</si>
  <si>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</si>
  <si>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</si>
  <si>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</si>
  <si>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</si>
  <si>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</si>
  <si>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</si>
  <si>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</si>
  <si>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</si>
  <si>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</si>
  <si>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</si>
  <si>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</si>
  <si>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</si>
  <si>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</si>
  <si>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</si>
  <si>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</si>
  <si>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</si>
  <si>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</si>
  <si>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</si>
  <si>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</si>
  <si>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</si>
  <si>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</si>
  <si>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</si>
  <si>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</si>
  <si>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</si>
  <si>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</si>
  <si>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</si>
  <si>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</si>
  <si>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</si>
  <si>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</si>
  <si>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</si>
  <si>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</si>
  <si>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</si>
  <si>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</si>
  <si>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</si>
  <si>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</si>
  <si>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</si>
  <si>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</si>
  <si>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</si>
  <si>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</si>
  <si>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</si>
  <si>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</si>
  <si>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</si>
  <si>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</si>
  <si>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</si>
  <si>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</si>
  <si>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</si>
  <si>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</si>
  <si>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</si>
  <si>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</si>
  <si>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</si>
  <si>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</si>
  <si>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</si>
  <si>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</si>
  <si>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</si>
  <si>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</si>
  <si>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</si>
  <si>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</si>
  <si>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</si>
  <si>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</si>
  <si>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</si>
  <si>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</si>
  <si>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</si>
  <si>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</si>
  <si>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</si>
  <si>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</si>
  <si>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</si>
  <si>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</si>
  <si>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</si>
  <si>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</si>
  <si>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</si>
  <si>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</si>
  <si>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</si>
  <si>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</si>
  <si>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</si>
  <si>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</si>
  <si>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</si>
  <si>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</si>
  <si>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</si>
  <si>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</si>
  <si>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</si>
  <si>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</si>
  <si>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</si>
  <si>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</si>
  <si>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</si>
  <si>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</si>
  <si>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</si>
  <si>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</si>
  <si>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</si>
  <si>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</si>
  <si>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</si>
  <si>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</si>
  <si>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</si>
  <si>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</si>
  <si>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</si>
  <si>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</si>
  <si>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</si>
  <si>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</si>
  <si>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</si>
  <si>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</si>
  <si>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</si>
  <si>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</si>
  <si>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</si>
  <si>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</si>
  <si>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</si>
  <si>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</si>
  <si>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</si>
  <si>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</si>
  <si>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</si>
  <si>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</si>
  <si>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</si>
  <si>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</si>
  <si>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</si>
  <si>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</si>
  <si>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</si>
  <si>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</si>
  <si>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</si>
  <si>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</si>
  <si>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</si>
  <si>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</si>
  <si>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</si>
  <si>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</si>
  <si>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</si>
  <si>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</si>
  <si>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</si>
  <si>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</si>
  <si>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</si>
  <si>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</si>
  <si>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</si>
  <si>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</si>
  <si>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</si>
  <si>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</si>
  <si>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</si>
  <si>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</si>
  <si>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</si>
  <si>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</si>
  <si>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</si>
  <si>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</si>
  <si>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</si>
  <si>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</si>
  <si>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</si>
  <si>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</si>
  <si>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</si>
  <si>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</si>
  <si>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</si>
  <si>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</si>
  <si>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</si>
  <si>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</si>
  <si>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</si>
  <si>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</si>
  <si>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</si>
  <si>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</si>
  <si>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</si>
  <si>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</si>
  <si>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</si>
  <si>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</si>
  <si>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</si>
  <si>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</si>
  <si>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</si>
  <si>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</si>
  <si>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</si>
  <si>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</si>
  <si>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</si>
  <si>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</si>
  <si>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</si>
  <si>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</si>
  <si>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</si>
  <si>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</si>
  <si>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</si>
  <si>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</si>
  <si>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</si>
  <si>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</si>
  <si>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</si>
  <si>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</si>
  <si>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</si>
  <si>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</si>
  <si>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</si>
  <si>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</si>
  <si>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</si>
  <si>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</si>
  <si>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</si>
  <si>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</si>
  <si>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</si>
  <si>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</si>
  <si>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</si>
  <si>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</si>
  <si>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</si>
  <si>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</si>
  <si>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</si>
  <si>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</si>
  <si>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</si>
  <si>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</si>
  <si>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</si>
  <si>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</si>
  <si>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</si>
  <si>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</si>
  <si>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</si>
  <si>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</si>
  <si>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</si>
  <si>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</si>
  <si>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</si>
  <si>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</si>
  <si>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</si>
  <si>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</si>
  <si>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</si>
  <si>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</si>
  <si>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</si>
  <si>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</si>
  <si>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</si>
  <si>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</si>
  <si>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</si>
  <si>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</si>
  <si>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</si>
  <si>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</si>
  <si>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</si>
  <si>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</si>
  <si>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</si>
  <si>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</si>
  <si>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</si>
  <si>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</si>
  <si>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</si>
  <si>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</si>
  <si>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</si>
  <si>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</si>
  <si>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</si>
  <si>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</si>
  <si>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</si>
  <si>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</si>
  <si>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</si>
  <si>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</si>
  <si>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</si>
  <si>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</si>
  <si>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</si>
  <si>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</si>
  <si>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</si>
  <si>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</si>
  <si>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</si>
  <si>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</si>
  <si>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</si>
  <si>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</si>
  <si>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</si>
  <si>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</si>
  <si>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</si>
  <si>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</si>
  <si>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</si>
  <si>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</si>
  <si>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</si>
  <si>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</si>
  <si>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</si>
  <si>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</si>
  <si>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</si>
  <si>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</si>
  <si>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</si>
  <si>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</si>
  <si>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</si>
  <si>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</si>
  <si>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</si>
  <si>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</si>
  <si>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</si>
  <si>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</si>
  <si>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</si>
  <si>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</si>
  <si>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</si>
  <si>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</si>
  <si>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</si>
  <si>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</si>
  <si>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</si>
  <si>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</si>
  <si>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</si>
  <si>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</si>
  <si>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</si>
  <si>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</si>
  <si>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</si>
  <si>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</si>
  <si>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</si>
  <si>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</si>
  <si>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</si>
  <si>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</si>
  <si>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</si>
  <si>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</si>
  <si>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</si>
  <si>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</si>
  <si>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</si>
  <si>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</si>
  <si>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</si>
  <si>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</si>
  <si>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</si>
  <si>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</si>
  <si>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</si>
  <si>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</si>
  <si>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</si>
  <si>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</si>
  <si>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</si>
  <si>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</si>
  <si>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</si>
  <si>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</si>
  <si>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</si>
  <si>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</si>
  <si>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</si>
  <si>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</si>
  <si>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</si>
  <si>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</si>
  <si>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</si>
  <si>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</si>
  <si>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</si>
  <si>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</si>
  <si>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</si>
  <si>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</si>
  <si>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</si>
  <si>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</si>
  <si>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</si>
  <si>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</si>
  <si>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</si>
  <si>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</si>
  <si>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</si>
  <si>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</si>
  <si>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</si>
  <si>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</si>
  <si>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</si>
  <si>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</si>
  <si>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</si>
  <si>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</si>
  <si>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</si>
  <si>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</si>
  <si>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</si>
  <si>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</si>
  <si>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</si>
  <si>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</si>
  <si>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</si>
  <si>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</si>
  <si>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</si>
  <si>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</si>
  <si>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</si>
  <si>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</si>
  <si>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</si>
  <si>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</si>
  <si>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</si>
  <si>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</si>
  <si>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</si>
  <si>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</si>
  <si>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</si>
  <si>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</si>
  <si>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</si>
  <si>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</si>
  <si>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</si>
  <si>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</si>
  <si>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</si>
  <si>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</si>
  <si>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</si>
  <si>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</si>
  <si>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</si>
  <si>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</si>
  <si>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</si>
  <si>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</si>
  <si>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</si>
  <si>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</si>
  <si>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</si>
  <si>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</si>
  <si>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</si>
  <si>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</si>
  <si>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</si>
  <si>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</si>
  <si>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</si>
  <si>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</si>
  <si>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</si>
  <si>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</si>
  <si>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</si>
  <si>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</si>
  <si>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</si>
  <si>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</si>
  <si>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</si>
  <si>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</si>
  <si>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</si>
  <si>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</si>
  <si>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</si>
  <si>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</si>
  <si>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</si>
  <si>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</si>
  <si>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</si>
  <si>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</si>
  <si>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</si>
  <si>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</si>
  <si>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</si>
  <si>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</si>
  <si>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</si>
  <si>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</si>
  <si>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</si>
  <si>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</si>
  <si>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</si>
  <si>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</si>
  <si>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</si>
  <si>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</si>
  <si>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</si>
  <si>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</si>
  <si>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</si>
  <si>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</si>
  <si>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</si>
  <si>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</si>
  <si>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</si>
  <si>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</si>
  <si>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</si>
  <si>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</si>
  <si>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</si>
  <si>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</si>
  <si>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</si>
  <si>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</si>
  <si>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</si>
  <si>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</si>
  <si>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</si>
  <si>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</si>
  <si>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</si>
  <si>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</si>
  <si>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</si>
  <si>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</si>
  <si>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</si>
  <si>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</si>
  <si>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</si>
  <si>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</si>
  <si>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</si>
  <si>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</si>
  <si>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</si>
  <si>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</si>
  <si>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</si>
  <si>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</si>
  <si>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</si>
  <si>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</si>
  <si>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</si>
  <si>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</si>
  <si>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</si>
  <si>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</si>
  <si>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</si>
  <si>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</si>
  <si>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</si>
  <si>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</si>
  <si>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</si>
  <si>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</si>
  <si>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</si>
  <si>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</si>
  <si>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</si>
  <si>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</si>
  <si>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</si>
  <si>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</si>
  <si>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</si>
  <si>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</si>
  <si>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</si>
  <si>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</si>
  <si>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</si>
  <si>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</si>
  <si>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</si>
  <si>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</si>
  <si>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</si>
  <si>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</si>
  <si>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</si>
  <si>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</si>
  <si>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</si>
  <si>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</si>
  <si>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</si>
  <si>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</si>
  <si>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</si>
  <si>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</si>
  <si>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</si>
  <si>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</si>
  <si>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</si>
  <si>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</si>
  <si>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</si>
  <si>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</si>
  <si>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</si>
  <si>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</si>
  <si>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</si>
  <si>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</si>
  <si>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</si>
  <si>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</si>
  <si>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</si>
  <si>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</si>
  <si>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</si>
  <si>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</si>
  <si>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</si>
  <si>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</si>
  <si>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</si>
  <si>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</si>
  <si>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</si>
  <si>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</si>
  <si>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</si>
  <si>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</si>
  <si>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</si>
  <si>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</si>
  <si>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</si>
  <si>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</si>
  <si>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</si>
  <si>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</si>
  <si>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</si>
  <si>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</si>
  <si>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</si>
  <si>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</si>
  <si>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</si>
  <si>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</si>
  <si>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</si>
  <si>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</si>
  <si>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</si>
  <si>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</si>
  <si>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</si>
  <si>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</si>
  <si>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</si>
  <si>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</si>
  <si>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</si>
  <si>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</si>
  <si>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</si>
  <si>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</si>
  <si>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</si>
  <si>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</si>
  <si>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</si>
  <si>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</si>
  <si>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</si>
  <si>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</si>
  <si>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</si>
  <si>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</si>
  <si>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</si>
  <si>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</si>
  <si>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</si>
  <si>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</si>
  <si>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</si>
  <si>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</si>
  <si>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</si>
  <si>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</si>
  <si>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</si>
  <si>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</si>
  <si>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</si>
  <si>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</si>
  <si>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</si>
  <si>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</si>
  <si>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</si>
  <si>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</si>
  <si>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</si>
  <si>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</si>
  <si>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</si>
  <si>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</si>
  <si>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</si>
  <si>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</si>
  <si>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</si>
  <si>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</si>
  <si>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</si>
  <si>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</si>
  <si>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</si>
  <si>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</si>
  <si>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</si>
  <si>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</si>
  <si>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</si>
  <si>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</si>
  <si>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</si>
  <si>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</si>
  <si>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</si>
  <si>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</si>
  <si>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</si>
  <si>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</si>
  <si>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</si>
  <si>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</si>
  <si>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</si>
  <si>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</si>
  <si>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</si>
  <si>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</si>
  <si>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</si>
  <si>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</si>
  <si>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</si>
  <si>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</si>
  <si>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</si>
  <si>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</si>
  <si>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</si>
  <si>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</si>
  <si>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</si>
  <si>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</si>
  <si>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</si>
  <si>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</si>
  <si>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</si>
  <si>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</si>
  <si>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</si>
  <si>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</si>
  <si>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</si>
  <si>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</si>
  <si>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</si>
  <si>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</si>
  <si>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</si>
  <si>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</si>
  <si>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</si>
  <si>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</si>
  <si>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</si>
  <si>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</si>
  <si>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</si>
  <si>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</si>
  <si>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</si>
  <si>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</si>
  <si>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</si>
  <si>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</si>
  <si>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</si>
  <si>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</si>
  <si>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</si>
  <si>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</si>
  <si>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</si>
  <si>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</si>
  <si>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</si>
  <si>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</si>
  <si>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</si>
  <si>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</si>
  <si>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</si>
  <si>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</si>
  <si>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</si>
  <si>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</si>
  <si>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</si>
  <si>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</si>
  <si>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</si>
  <si>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</si>
  <si>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</si>
  <si>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</si>
  <si>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</si>
  <si>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</si>
  <si>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</si>
  <si>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</si>
  <si>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</si>
  <si>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</si>
  <si>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</si>
  <si>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</si>
  <si>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</si>
  <si>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</si>
  <si>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</si>
  <si>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</si>
  <si>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</si>
  <si>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</si>
  <si>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</si>
  <si>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</si>
  <si>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</si>
  <si>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</si>
  <si>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</si>
  <si>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</si>
  <si>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</si>
  <si>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</si>
  <si>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</si>
  <si>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</si>
  <si>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</si>
  <si>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</si>
  <si>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</si>
  <si>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</si>
  <si>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</si>
  <si>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</si>
  <si>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</si>
  <si>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</si>
  <si>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</si>
  <si>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</si>
  <si>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</si>
  <si>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</si>
  <si>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</si>
  <si>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</si>
  <si>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</si>
  <si>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</si>
  <si>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</si>
  <si>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</si>
  <si>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</si>
  <si>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</si>
  <si>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</si>
  <si>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</si>
  <si>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</si>
  <si>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</si>
  <si>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</si>
  <si>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</si>
  <si>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</si>
  <si>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</si>
  <si>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</si>
  <si>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</si>
  <si>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</si>
  <si>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</si>
  <si>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</si>
  <si>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</si>
  <si>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</si>
  <si>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</si>
  <si>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</si>
  <si>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</si>
  <si>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</si>
  <si>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</si>
  <si>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</si>
  <si>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</si>
  <si>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</si>
  <si>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</si>
  <si>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</si>
  <si>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</si>
  <si>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</si>
  <si>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</si>
  <si>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</si>
  <si>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</si>
  <si>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</si>
  <si>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</si>
  <si>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</si>
  <si>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</si>
  <si>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</si>
  <si>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</si>
  <si>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</si>
  <si>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</si>
  <si>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</si>
  <si>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</si>
  <si>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</si>
  <si>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</si>
  <si>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</si>
  <si>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</si>
  <si>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</si>
  <si>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</si>
  <si>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</si>
  <si>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</si>
  <si>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</si>
  <si>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</si>
  <si>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</si>
  <si>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</si>
  <si>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</si>
  <si>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</si>
  <si>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</si>
  <si>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</si>
  <si>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</si>
  <si>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</si>
  <si>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</si>
  <si>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</si>
  <si>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</si>
  <si>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</si>
  <si>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</si>
  <si>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</si>
  <si>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</si>
  <si>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</si>
  <si>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</si>
  <si>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</si>
  <si>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</si>
  <si>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</si>
  <si>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</si>
  <si>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</si>
  <si>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</si>
  <si>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</si>
  <si>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</si>
  <si>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</si>
  <si>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</si>
  <si>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</si>
  <si>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</si>
  <si>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</si>
  <si>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</si>
  <si>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</si>
  <si>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</si>
  <si>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</si>
  <si>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</si>
  <si>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</si>
  <si>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</si>
  <si>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</si>
  <si>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</si>
  <si>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</si>
  <si>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</si>
  <si>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</si>
  <si>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</si>
  <si>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</si>
  <si>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</si>
  <si>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</si>
  <si>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</si>
  <si>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</si>
  <si>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</si>
  <si>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</si>
  <si>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</si>
  <si>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</si>
  <si>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</si>
  <si>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</si>
  <si>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</si>
  <si>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</si>
  <si>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</si>
  <si>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</si>
  <si>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</si>
  <si>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</si>
  <si>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</si>
  <si>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</si>
  <si>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</si>
  <si>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</si>
  <si>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</si>
  <si>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</si>
  <si>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</si>
  <si>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</si>
  <si>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</si>
  <si>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</si>
  <si>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</si>
  <si>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</si>
  <si>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</si>
  <si>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</si>
  <si>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</si>
  <si>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</si>
  <si>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</si>
  <si>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</si>
  <si>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</si>
  <si>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</si>
  <si>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</si>
  <si>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</si>
  <si>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</si>
  <si>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</si>
  <si>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</si>
  <si>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</si>
  <si>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</si>
  <si>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</si>
  <si>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</si>
  <si>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</si>
  <si>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</si>
  <si>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</si>
  <si>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</si>
  <si>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</si>
  <si>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</si>
  <si>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</si>
  <si>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</si>
  <si>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</si>
  <si>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</si>
  <si>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</si>
  <si>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</si>
  <si>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</si>
  <si>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</si>
  <si>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</si>
  <si>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</si>
  <si>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</si>
  <si>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</si>
  <si>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</si>
  <si>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</si>
  <si>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</si>
  <si>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</si>
  <si>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</si>
  <si>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</si>
  <si>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</si>
  <si>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</si>
  <si>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</si>
  <si>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</si>
  <si>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</si>
  <si>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</si>
  <si>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</si>
  <si>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</si>
  <si>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</si>
  <si>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</si>
  <si>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</si>
  <si>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</si>
  <si>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</si>
  <si>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</si>
  <si>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</si>
  <si>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</si>
  <si>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</si>
  <si>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</si>
  <si>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</si>
  <si>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</si>
  <si>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</si>
  <si>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</si>
  <si>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</si>
  <si>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</si>
  <si>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</si>
  <si>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</si>
  <si>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</si>
  <si>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</si>
  <si>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</si>
  <si>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</si>
  <si>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</si>
  <si>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</si>
  <si>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</si>
  <si>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</si>
  <si>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</si>
  <si>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</si>
  <si>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</si>
  <si>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</si>
  <si>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</si>
  <si>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</si>
  <si>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</si>
  <si>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</si>
  <si>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</si>
  <si>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</si>
  <si>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</si>
  <si>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</si>
  <si>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</si>
  <si>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</si>
  <si>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</si>
  <si>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</si>
  <si>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</si>
  <si>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</si>
  <si>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</si>
  <si>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</si>
  <si>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</si>
  <si>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</si>
  <si>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</si>
  <si>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</si>
  <si>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</si>
  <si>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</si>
  <si>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</si>
  <si>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</si>
  <si>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</si>
  <si>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</si>
  <si>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</si>
  <si>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</si>
  <si>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</si>
  <si>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</si>
  <si>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</si>
  <si>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</si>
  <si>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</si>
  <si>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</si>
  <si>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</si>
  <si>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</si>
  <si>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</si>
  <si>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</si>
  <si>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</si>
  <si>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</si>
  <si>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</si>
  <si>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</si>
  <si>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</si>
  <si>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</si>
  <si>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</si>
  <si>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</si>
  <si>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</si>
  <si>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</si>
  <si>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</si>
  <si>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</si>
  <si>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</si>
  <si>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</si>
  <si>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</si>
  <si>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</si>
  <si>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</si>
  <si>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</si>
  <si>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</si>
  <si>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</si>
  <si>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</si>
  <si>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</si>
  <si>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</si>
  <si>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</si>
  <si>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</si>
  <si>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</si>
  <si>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</si>
  <si>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</si>
  <si>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</si>
  <si>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</si>
  <si>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</si>
  <si>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</si>
  <si>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</si>
  <si>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</si>
  <si>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</si>
  <si>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</si>
  <si>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</si>
  <si>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</si>
  <si>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</si>
  <si>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</si>
  <si>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</si>
  <si>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</si>
  <si>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</si>
  <si>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</si>
  <si>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</si>
  <si>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</si>
  <si>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</si>
  <si>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</si>
  <si>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</si>
  <si>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</si>
  <si>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</si>
  <si>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</si>
  <si>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</si>
  <si>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</si>
  <si>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</si>
  <si>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</si>
  <si>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</si>
  <si>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</si>
  <si>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</si>
  <si>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</si>
  <si>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</si>
  <si>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</si>
  <si>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</si>
  <si>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</si>
  <si>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</si>
  <si>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</si>
  <si>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</si>
  <si>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</si>
  <si>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</si>
  <si>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</si>
  <si>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</si>
  <si>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</si>
  <si>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</si>
  <si>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</si>
  <si>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</si>
  <si>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</si>
  <si>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</si>
  <si>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</si>
  <si>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</si>
  <si>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</si>
  <si>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</si>
  <si>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</si>
  <si>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</si>
  <si>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</si>
  <si>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</si>
  <si>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</si>
  <si>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</si>
  <si>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</si>
  <si>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</si>
  <si>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</si>
  <si>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</si>
  <si>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</si>
  <si>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</si>
  <si>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</si>
  <si>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</si>
  <si>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</si>
  <si>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</si>
  <si>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</si>
  <si>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</si>
  <si>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</si>
  <si>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</si>
  <si>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</si>
  <si>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</si>
  <si>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</si>
  <si>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</si>
  <si>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</si>
  <si>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</si>
  <si>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</si>
  <si>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</si>
  <si>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</si>
  <si>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</si>
  <si>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</si>
  <si>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</si>
  <si>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</si>
  <si>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</si>
  <si>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</si>
  <si>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</si>
  <si>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</si>
  <si>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</si>
  <si>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</si>
  <si>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</si>
  <si>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</si>
  <si>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</si>
  <si>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</si>
  <si>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</si>
  <si>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</si>
  <si>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</si>
  <si>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</si>
  <si>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</si>
  <si>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</si>
  <si>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</si>
  <si>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</si>
  <si>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</si>
  <si>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</si>
  <si>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</si>
  <si>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</si>
  <si>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</si>
  <si>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</si>
  <si>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</si>
  <si>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</si>
  <si>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</si>
  <si>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</si>
  <si>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</si>
  <si>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</si>
  <si>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</si>
  <si>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</si>
  <si>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</si>
  <si>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</si>
  <si>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</si>
  <si>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</si>
  <si>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</si>
  <si>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</si>
  <si>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</si>
  <si>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</si>
  <si>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</si>
  <si>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</si>
  <si>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</si>
  <si>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</si>
  <si>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</si>
  <si>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</si>
  <si>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</si>
  <si>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</si>
  <si>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</si>
  <si>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</si>
  <si>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</si>
  <si>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</si>
  <si>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</si>
  <si>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</si>
  <si>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</si>
  <si>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</si>
  <si>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</si>
  <si>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</si>
  <si>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</si>
  <si>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</si>
  <si>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</si>
  <si>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</si>
  <si>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</si>
  <si>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</si>
  <si>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</si>
  <si>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</si>
  <si>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</si>
  <si>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</si>
  <si>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</si>
  <si>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</si>
  <si>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</si>
  <si>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</si>
  <si>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</si>
  <si>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</si>
  <si>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</si>
  <si>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</si>
  <si>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</si>
  <si>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</si>
  <si>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</si>
  <si>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</si>
  <si>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</si>
  <si>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</si>
  <si>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</si>
  <si>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</si>
  <si>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</si>
  <si>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</si>
  <si>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</si>
  <si>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</si>
  <si>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</si>
  <si>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</si>
  <si>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</si>
  <si>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</si>
  <si>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</si>
  <si>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</si>
  <si>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</si>
  <si>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</si>
  <si>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</si>
  <si>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</si>
  <si>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</si>
  <si>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</si>
  <si>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</si>
  <si>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</si>
  <si>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</si>
  <si>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</si>
  <si>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</si>
  <si>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</si>
  <si>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</si>
  <si>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</si>
  <si>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</si>
  <si>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</si>
  <si>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</si>
  <si>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</si>
  <si>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</si>
  <si>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</si>
  <si>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</si>
  <si>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</si>
  <si>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</si>
  <si>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</si>
  <si>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</si>
  <si>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</si>
  <si>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</si>
  <si>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</si>
  <si>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</si>
  <si>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</si>
  <si>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</si>
  <si>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</si>
  <si>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</si>
  <si>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</si>
  <si>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</si>
  <si>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</si>
  <si>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</si>
  <si>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</si>
  <si>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</si>
  <si>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</si>
  <si>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</si>
  <si>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</si>
  <si>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</si>
  <si>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</si>
  <si>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</si>
  <si>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</si>
  <si>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</si>
  <si>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</si>
  <si>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</si>
  <si>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</si>
  <si>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</si>
  <si>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</si>
  <si>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</si>
  <si>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</si>
  <si>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</si>
  <si>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</si>
  <si>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</si>
  <si>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</si>
  <si>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</si>
  <si>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</si>
  <si>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</si>
  <si>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</si>
  <si>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</si>
  <si>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</si>
  <si>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</si>
  <si>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</si>
  <si>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</si>
  <si>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</si>
  <si>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</si>
  <si>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</si>
  <si>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</si>
  <si>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</si>
  <si>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</si>
  <si>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</si>
  <si>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</si>
  <si>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</si>
  <si>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</si>
  <si>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</si>
  <si>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</si>
  <si>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</si>
  <si>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</si>
  <si>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</si>
  <si>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</si>
  <si>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</si>
  <si>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</si>
  <si>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</si>
  <si>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</si>
  <si>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</si>
  <si>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</si>
  <si>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</si>
  <si>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</si>
  <si>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</si>
  <si>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</si>
  <si>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</si>
  <si>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</si>
  <si>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</si>
  <si>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</si>
  <si>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</si>
  <si>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</si>
  <si>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</si>
  <si>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</si>
  <si>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</si>
  <si>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</si>
  <si>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</si>
  <si>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</si>
  <si>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</si>
  <si>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</si>
  <si>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</si>
  <si>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</si>
  <si>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</si>
  <si>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</si>
  <si>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</si>
  <si>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</si>
  <si>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</si>
  <si>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</si>
  <si>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</si>
  <si>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</si>
  <si>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</si>
  <si>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</si>
  <si>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</si>
  <si>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</si>
  <si>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</si>
  <si>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</si>
  <si>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</si>
  <si>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</si>
  <si>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</si>
  <si>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</si>
  <si>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</si>
  <si>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</si>
  <si>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</si>
  <si>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</si>
  <si>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</si>
  <si>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</si>
  <si>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</si>
  <si>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</si>
  <si>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</si>
  <si>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</si>
  <si>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</si>
  <si>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</si>
  <si>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</si>
  <si>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</si>
  <si>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</si>
  <si>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</si>
  <si>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</si>
  <si>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</si>
  <si>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</si>
  <si>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</si>
  <si>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</si>
  <si>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</si>
  <si>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</si>
  <si>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</si>
  <si>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</si>
  <si>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</si>
  <si>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</si>
  <si>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</si>
  <si>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</si>
  <si>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</si>
  <si>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</si>
  <si>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</si>
  <si>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</si>
  <si>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</si>
  <si>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</si>
  <si>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</si>
  <si>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</si>
  <si>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</si>
  <si>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</si>
  <si>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</si>
  <si>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</si>
  <si>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</si>
  <si>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</si>
  <si>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</si>
  <si>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</si>
  <si>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</si>
  <si>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</si>
  <si>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</si>
  <si>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</si>
  <si>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</si>
  <si>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</si>
  <si>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</si>
  <si>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</si>
  <si>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</si>
  <si>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</si>
  <si>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</si>
  <si>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</si>
  <si>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</si>
  <si>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</si>
  <si>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</si>
  <si>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</si>
  <si>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</si>
  <si>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</si>
  <si>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</si>
  <si>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</si>
  <si>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</si>
  <si>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</si>
  <si>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</si>
  <si>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</si>
  <si>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</si>
  <si>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</si>
  <si>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</si>
  <si>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</si>
  <si>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</si>
  <si>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</si>
  <si>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</si>
  <si>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</si>
  <si>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</si>
  <si>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</si>
  <si>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</si>
  <si>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</si>
  <si>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</si>
  <si>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</si>
  <si>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</si>
  <si>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</si>
  <si>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</si>
  <si>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</si>
  <si>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</si>
  <si>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</si>
  <si>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</si>
  <si>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</si>
  <si>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</si>
  <si>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</si>
  <si>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</si>
  <si>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</si>
  <si>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</si>
  <si>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</si>
  <si>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</si>
  <si>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</si>
  <si>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</si>
  <si>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</si>
  <si>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</si>
  <si>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</si>
  <si>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</si>
  <si>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</si>
  <si>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</si>
  <si>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</si>
  <si>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</si>
  <si>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</si>
  <si>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</si>
  <si>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</si>
  <si>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</si>
  <si>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</si>
  <si>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</si>
  <si>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</si>
  <si>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</si>
  <si>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</si>
  <si>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</si>
  <si>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</si>
  <si>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</si>
  <si>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</si>
  <si>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</si>
  <si>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</si>
  <si>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</si>
  <si>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</si>
  <si>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</si>
  <si>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</si>
  <si>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</si>
  <si>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</si>
  <si>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</si>
  <si>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</si>
  <si>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</si>
  <si>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</si>
  <si>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</si>
  <si>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</si>
  <si>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</si>
  <si>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</si>
  <si>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</si>
  <si>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</si>
  <si>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</si>
  <si>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</si>
  <si>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</si>
  <si>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</si>
  <si>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</si>
  <si>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</si>
  <si>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</si>
  <si>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</si>
  <si>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</si>
  <si>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</si>
  <si>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</si>
  <si>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</si>
  <si>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</si>
  <si>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</si>
  <si>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</si>
  <si>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</si>
  <si>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</si>
  <si>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</si>
  <si>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</si>
  <si>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</si>
  <si>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</si>
  <si>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</si>
  <si>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</si>
  <si>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</si>
  <si>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</si>
  <si>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</si>
  <si>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</si>
  <si>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</si>
  <si>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</si>
  <si>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</si>
  <si>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</si>
  <si>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</si>
  <si>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</si>
  <si>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</si>
  <si>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</si>
  <si>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</si>
  <si>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</si>
  <si>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</si>
  <si>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</si>
  <si>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</si>
  <si>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</si>
  <si>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</si>
  <si>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</si>
  <si>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</si>
  <si>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</si>
  <si>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</si>
  <si>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</si>
  <si>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</si>
  <si>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</si>
  <si>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</si>
  <si>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</si>
  <si>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</si>
  <si>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</si>
  <si>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</si>
  <si>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</si>
  <si>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</si>
  <si>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</si>
  <si>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</si>
  <si>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</si>
  <si>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</si>
  <si>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</si>
  <si>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</si>
  <si>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</si>
  <si>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</si>
  <si>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</si>
  <si>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</si>
  <si>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</si>
  <si>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</si>
  <si>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</si>
  <si>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</si>
  <si>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</si>
  <si>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</si>
  <si>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</si>
  <si>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</si>
  <si>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</si>
  <si>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</si>
  <si>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</si>
  <si>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</si>
  <si>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</si>
  <si>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</si>
  <si>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</si>
  <si>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</si>
  <si>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</si>
  <si>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</si>
  <si>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</si>
  <si>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</si>
  <si>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</si>
  <si>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</si>
  <si>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</si>
  <si>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</si>
  <si>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</si>
  <si>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</si>
  <si>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</si>
  <si>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</si>
  <si>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</si>
  <si>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</si>
  <si>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</si>
  <si>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</si>
  <si>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</si>
  <si>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</si>
  <si>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</si>
  <si>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</si>
  <si>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</si>
  <si>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</si>
  <si>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</si>
  <si>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</si>
  <si>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</si>
  <si>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</si>
  <si>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</si>
  <si>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</si>
  <si>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</si>
  <si>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</si>
  <si>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</si>
  <si>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</si>
  <si>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</si>
  <si>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</si>
  <si>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</si>
  <si>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</si>
  <si>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</si>
  <si>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</si>
  <si>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</si>
  <si>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</si>
  <si>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</si>
  <si>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</si>
  <si>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</si>
  <si>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</si>
  <si>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</si>
  <si>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</si>
  <si>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</si>
  <si>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</si>
  <si>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</si>
  <si>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</si>
  <si>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</si>
  <si>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</si>
  <si>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</si>
  <si>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</si>
  <si>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</si>
  <si>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</si>
  <si>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</si>
  <si>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</si>
  <si>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</si>
  <si>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</si>
  <si>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</si>
  <si>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</si>
  <si>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</si>
  <si>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</si>
  <si>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</si>
  <si>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</si>
  <si>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</si>
  <si>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</si>
  <si>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</si>
  <si>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</si>
  <si>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</si>
  <si>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</si>
  <si>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</si>
  <si>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</si>
  <si>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</si>
  <si>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</si>
  <si>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</si>
  <si>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</si>
  <si>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</si>
  <si>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</si>
  <si>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</si>
  <si>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</si>
  <si>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</si>
  <si>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</si>
  <si>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</si>
  <si>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</si>
  <si>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</si>
  <si>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</si>
  <si>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</si>
  <si>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</si>
  <si>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</si>
  <si>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</si>
  <si>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</si>
  <si>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</si>
  <si>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</si>
  <si>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</si>
  <si>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</si>
  <si>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</si>
  <si>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</si>
  <si>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</si>
  <si>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</si>
  <si>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</si>
  <si>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</si>
  <si>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</si>
  <si>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</si>
  <si>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</si>
  <si>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</si>
  <si>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</si>
  <si>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</si>
  <si>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</si>
  <si>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</si>
  <si>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</si>
  <si>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</si>
  <si>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</si>
  <si>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</si>
  <si>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</si>
  <si>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</si>
  <si>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</si>
  <si>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</si>
  <si>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</si>
  <si>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</si>
  <si>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</si>
  <si>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</si>
  <si>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</si>
  <si>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</si>
  <si>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</si>
  <si>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</si>
  <si>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</si>
  <si>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</si>
  <si>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</si>
  <si>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</si>
  <si>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</si>
  <si>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</si>
  <si>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</si>
  <si>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</si>
  <si>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</si>
  <si>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</si>
  <si>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</si>
  <si>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</si>
  <si>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</si>
  <si>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</si>
  <si>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</si>
  <si>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</si>
  <si>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</si>
  <si>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</si>
  <si>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</si>
  <si>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</si>
  <si>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</si>
  <si>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</si>
  <si>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</si>
  <si>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</si>
  <si>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</si>
  <si>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</si>
  <si>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</si>
  <si>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</si>
  <si>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</si>
  <si>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</si>
  <si>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</si>
  <si>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</si>
  <si>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</si>
  <si>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</si>
  <si>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</si>
  <si>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</si>
  <si>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</si>
  <si>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</si>
  <si>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</si>
  <si>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</si>
  <si>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</si>
  <si>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</si>
  <si>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</si>
  <si>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</si>
  <si>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</si>
  <si>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</si>
  <si>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</si>
  <si>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</si>
  <si>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</si>
  <si>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</si>
  <si>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</si>
  <si>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</si>
  <si>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</si>
  <si>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</si>
  <si>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</si>
  <si>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</si>
  <si>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</si>
  <si>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</si>
  <si>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</si>
  <si>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</si>
  <si>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</si>
  <si>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</si>
  <si>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</si>
  <si>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</si>
  <si>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</si>
  <si>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</si>
  <si>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</si>
  <si>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</si>
  <si>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</si>
  <si>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</si>
  <si>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</si>
  <si>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</si>
  <si>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</si>
  <si>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</si>
  <si>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</si>
  <si>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</si>
  <si>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</si>
  <si>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</si>
  <si>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</si>
  <si>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</si>
  <si>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</si>
  <si>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</si>
  <si>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</si>
  <si>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</si>
  <si>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</si>
  <si>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</si>
  <si>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</si>
  <si>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</si>
  <si>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</si>
  <si>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</si>
  <si>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</si>
  <si>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</si>
  <si>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</si>
  <si>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</si>
  <si>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</si>
  <si>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</si>
  <si>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</si>
  <si>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</si>
  <si>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</si>
  <si>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</si>
  <si>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</si>
  <si>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</si>
  <si>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</si>
  <si>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</si>
  <si>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</si>
  <si>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</si>
  <si>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</si>
  <si>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</si>
  <si>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</si>
  <si>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</si>
  <si>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</si>
  <si>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</si>
  <si>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</si>
  <si>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</si>
  <si>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</si>
  <si>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</si>
  <si>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</si>
  <si>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</si>
  <si>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</si>
  <si>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</si>
  <si>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</si>
  <si>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</si>
  <si>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</si>
  <si>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</si>
  <si>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</si>
  <si>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</si>
  <si>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</si>
  <si>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</si>
  <si>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</si>
  <si>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</si>
  <si>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</si>
  <si>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</si>
  <si>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</si>
  <si>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</si>
  <si>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</si>
  <si>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</si>
  <si>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</si>
  <si>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</si>
  <si>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</si>
  <si>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</si>
  <si>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</si>
  <si>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</si>
  <si>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</si>
  <si>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</si>
  <si>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</si>
  <si>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</si>
  <si>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</si>
  <si>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</si>
  <si>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</si>
  <si>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</si>
  <si>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</si>
  <si>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</si>
  <si>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</si>
  <si>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</si>
  <si>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</si>
  <si>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</si>
  <si>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</si>
  <si>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</si>
  <si>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</si>
  <si>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</si>
  <si>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</si>
  <si>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</si>
  <si>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</si>
  <si>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</si>
  <si>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</si>
  <si>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</si>
  <si>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</si>
  <si>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</si>
  <si>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</si>
  <si>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</si>
  <si>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</si>
  <si>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</si>
  <si>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</si>
  <si>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</si>
  <si>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</si>
  <si>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</si>
  <si>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</si>
  <si>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</si>
  <si>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</si>
  <si>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</si>
  <si>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</si>
  <si>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</si>
  <si>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</si>
  <si>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</si>
  <si>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</si>
  <si>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</si>
  <si>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</si>
  <si>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</si>
  <si>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</si>
  <si>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</si>
  <si>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</si>
  <si>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</si>
  <si>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</si>
  <si>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</si>
  <si>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</si>
  <si>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</si>
  <si>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</si>
  <si>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</si>
  <si>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</si>
  <si>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</si>
  <si>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</si>
  <si>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</si>
  <si>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</si>
  <si>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</si>
  <si>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</si>
  <si>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</si>
  <si>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</si>
  <si>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</si>
  <si>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</si>
  <si>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</si>
  <si>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</si>
  <si>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</si>
  <si>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</si>
  <si>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</si>
  <si>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</si>
  <si>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</si>
  <si>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</si>
  <si>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</si>
  <si>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</si>
  <si>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</si>
  <si>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</si>
  <si>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</si>
  <si>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</si>
  <si>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</si>
  <si>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</si>
  <si>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</si>
  <si>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</si>
  <si>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</si>
  <si>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</si>
  <si>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</si>
  <si>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</si>
  <si>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</si>
  <si>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</si>
  <si>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</si>
  <si>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</si>
  <si>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</si>
  <si>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</si>
  <si>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</si>
  <si>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</si>
  <si>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</si>
  <si>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</si>
  <si>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</si>
  <si>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</si>
  <si>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</si>
  <si>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</si>
  <si>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</si>
  <si>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</si>
  <si>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</si>
  <si>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</si>
  <si>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</si>
  <si>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</si>
  <si>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</si>
  <si>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</si>
  <si>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</si>
  <si>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</si>
  <si>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</si>
  <si>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</si>
  <si>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</si>
  <si>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</si>
  <si>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</si>
  <si>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</si>
  <si>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</si>
  <si>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</si>
  <si>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</si>
  <si>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</si>
  <si>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</si>
  <si>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</si>
  <si>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</si>
  <si>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</si>
  <si>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</si>
  <si>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</si>
  <si>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</si>
  <si>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</si>
  <si>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</si>
  <si>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</si>
  <si>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</si>
  <si>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</si>
  <si>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</si>
  <si>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</si>
  <si>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</si>
  <si>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</si>
  <si>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</si>
  <si>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</si>
  <si>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</si>
  <si>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</si>
  <si>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</si>
  <si>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</si>
  <si>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</si>
  <si>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</si>
  <si>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</si>
  <si>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</si>
  <si>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</si>
  <si>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</si>
  <si>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</si>
  <si>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</si>
  <si>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</si>
  <si>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</si>
  <si>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</si>
  <si>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</si>
  <si>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</si>
  <si>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</si>
  <si>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</si>
  <si>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</si>
  <si>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</si>
  <si>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</si>
  <si>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</si>
  <si>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</si>
  <si>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</si>
  <si>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</si>
  <si>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</si>
  <si>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</si>
  <si>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</si>
  <si>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</si>
  <si>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</si>
  <si>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</si>
  <si>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</si>
  <si>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</si>
  <si>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</si>
  <si>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</si>
  <si>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</si>
  <si>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</si>
  <si>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</si>
  <si>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</si>
  <si>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</si>
  <si>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</si>
  <si>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</si>
  <si>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</si>
  <si>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</si>
  <si>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</si>
  <si>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</si>
  <si>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</si>
  <si>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</si>
  <si>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</si>
  <si>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</si>
  <si>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</si>
  <si>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</si>
  <si>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</si>
  <si>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</si>
  <si>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</si>
  <si>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</si>
  <si>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</si>
  <si>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</si>
  <si>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</si>
  <si>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</si>
  <si>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</si>
  <si>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</si>
  <si>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</si>
  <si>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</si>
  <si>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</si>
  <si>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</si>
  <si>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</si>
  <si>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</si>
  <si>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</si>
  <si>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</si>
  <si>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</si>
  <si>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</si>
  <si>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</si>
  <si>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</si>
  <si>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</si>
  <si>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</si>
  <si>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</si>
  <si>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</si>
  <si>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</si>
  <si>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</si>
  <si>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</si>
  <si>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</si>
  <si>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</si>
  <si>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</si>
  <si>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</si>
  <si>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</si>
  <si>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</si>
  <si>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</si>
  <si>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</si>
  <si>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</si>
  <si>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</si>
  <si>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</si>
  <si>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</si>
  <si>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</si>
  <si>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</si>
  <si>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</si>
  <si>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</si>
  <si>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</si>
  <si>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</si>
  <si>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</si>
  <si>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</si>
  <si>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</si>
  <si>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</si>
  <si>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</si>
  <si>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</si>
  <si>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</si>
  <si>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</si>
  <si>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</si>
  <si>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</si>
  <si>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</si>
  <si>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</si>
  <si>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</si>
  <si>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</si>
  <si>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</si>
  <si>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</si>
  <si>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</si>
  <si>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</si>
  <si>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</si>
  <si>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</si>
  <si>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</si>
  <si>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</si>
  <si>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</si>
  <si>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</si>
  <si>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</si>
  <si>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</si>
  <si>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</si>
  <si>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</si>
  <si>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</si>
  <si>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</si>
  <si>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</si>
  <si>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</si>
  <si>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</si>
  <si>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</si>
  <si>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</si>
  <si>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</si>
  <si>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</si>
  <si>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</si>
  <si>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</si>
  <si>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</si>
  <si>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</si>
  <si>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</si>
  <si>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</si>
  <si>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</si>
  <si>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</si>
  <si>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</si>
  <si>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</si>
  <si>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</si>
  <si>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</si>
  <si>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</si>
  <si>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</si>
  <si>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</si>
  <si>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</si>
  <si>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</si>
  <si>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</si>
  <si>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</si>
  <si>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</si>
  <si>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</si>
  <si>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</si>
  <si>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</si>
  <si>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</si>
  <si>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</si>
  <si>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</si>
  <si>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</si>
  <si>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</si>
  <si>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</si>
  <si>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</si>
  <si>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</si>
  <si>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</si>
  <si>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</si>
  <si>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</si>
  <si>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</si>
  <si>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</si>
  <si>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</si>
  <si>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</si>
  <si>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</si>
  <si>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</si>
  <si>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</si>
  <si>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</si>
  <si>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</si>
  <si>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</si>
  <si>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</si>
  <si>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</si>
  <si>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</si>
  <si>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</si>
  <si>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</si>
  <si>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</si>
  <si>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</si>
  <si>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</si>
  <si>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</si>
  <si>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</si>
  <si>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</si>
  <si>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</si>
  <si>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</si>
  <si>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</si>
  <si>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</si>
  <si>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</si>
  <si>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</si>
  <si>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</si>
  <si>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</si>
  <si>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</si>
  <si>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</si>
  <si>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</si>
  <si>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</si>
  <si>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</si>
  <si>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</si>
  <si>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</si>
  <si>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</si>
  <si>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</si>
  <si>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</si>
  <si>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</si>
  <si>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</si>
  <si>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</si>
  <si>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</si>
  <si>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</si>
  <si>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</si>
  <si>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</si>
  <si>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</si>
  <si>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</si>
  <si>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</si>
  <si>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</si>
  <si>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</si>
  <si>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</si>
  <si>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</si>
  <si>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</si>
  <si>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</si>
  <si>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</si>
  <si>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</si>
  <si>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</si>
  <si>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</si>
  <si>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</si>
  <si>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</si>
  <si>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</si>
  <si>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</si>
  <si>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</si>
  <si>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</si>
  <si>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</si>
  <si>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</si>
  <si>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</si>
  <si>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</si>
  <si>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</si>
  <si>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</si>
  <si>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</si>
  <si>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</si>
  <si>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</si>
  <si>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</si>
  <si>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</si>
  <si>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</si>
  <si>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</si>
  <si>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</si>
  <si>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</si>
  <si>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</si>
  <si>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</si>
  <si>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</si>
  <si>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</si>
  <si>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</si>
  <si>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</si>
  <si>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</si>
  <si>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</si>
  <si>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</si>
  <si>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</si>
  <si>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</si>
  <si>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</si>
  <si>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</si>
  <si>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</si>
  <si>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</si>
  <si>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</si>
  <si>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</si>
  <si>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</si>
  <si>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</si>
  <si>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</si>
  <si>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</si>
  <si>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</si>
  <si>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</si>
  <si>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</si>
  <si>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</si>
  <si>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</si>
  <si>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</si>
  <si>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</si>
  <si>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</si>
  <si>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</si>
  <si>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</si>
  <si>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</si>
  <si>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</si>
  <si>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</si>
  <si>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</si>
  <si>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</si>
  <si>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</si>
  <si>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</si>
  <si>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</si>
  <si>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</si>
  <si>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</si>
  <si>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</si>
  <si>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</si>
  <si>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</si>
  <si>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</si>
  <si>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</si>
  <si>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</si>
  <si>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</si>
  <si>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</si>
  <si>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</si>
  <si>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</si>
  <si>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</si>
  <si>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</si>
  <si>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</si>
  <si>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</si>
  <si>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</si>
  <si>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</si>
  <si>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</si>
  <si>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</si>
  <si>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</si>
  <si>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</si>
  <si>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</si>
  <si>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</si>
  <si>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</si>
  <si>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</si>
  <si>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</si>
  <si>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</si>
  <si>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</si>
  <si>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</si>
  <si>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</si>
  <si>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</si>
  <si>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</si>
  <si>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</si>
  <si>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</si>
  <si>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</si>
  <si>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</si>
  <si>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</si>
  <si>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</si>
  <si>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</si>
  <si>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</si>
  <si>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</si>
  <si>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</si>
  <si>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</si>
  <si>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</si>
  <si>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</si>
  <si>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</si>
  <si>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</si>
  <si>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</si>
  <si>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</si>
  <si>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</si>
  <si>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</si>
  <si>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</si>
  <si>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</si>
  <si>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</si>
  <si>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</si>
  <si>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</si>
  <si>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</si>
  <si>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</si>
  <si>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</si>
  <si>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</si>
  <si>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</si>
  <si>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</si>
  <si>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</si>
  <si>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</si>
  <si>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</si>
  <si>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</si>
  <si>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</si>
  <si>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</si>
  <si>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</si>
  <si>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</si>
  <si>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</si>
  <si>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</si>
  <si>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</si>
  <si>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</si>
  <si>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</si>
  <si>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</si>
  <si>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</si>
  <si>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</si>
  <si>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</si>
  <si>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</si>
  <si>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</si>
  <si>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</si>
  <si>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</si>
  <si>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</si>
  <si>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</si>
  <si>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</si>
  <si>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</si>
  <si>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</si>
  <si>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</si>
  <si>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</si>
  <si>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</si>
  <si>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</si>
  <si>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</si>
  <si>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</si>
  <si>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</si>
  <si>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</si>
  <si>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</si>
  <si>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</si>
  <si>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</si>
  <si>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</si>
  <si>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</si>
  <si>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</si>
  <si>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</si>
  <si>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</si>
  <si>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</si>
  <si>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</si>
  <si>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</si>
  <si>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</si>
  <si>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</si>
  <si>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</si>
  <si>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</si>
  <si>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</si>
  <si>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</si>
  <si>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</si>
  <si>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</si>
  <si>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</si>
  <si>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</si>
  <si>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</si>
  <si>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</si>
  <si>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</si>
  <si>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</si>
  <si>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</si>
  <si>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</si>
  <si>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</si>
  <si>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</si>
  <si>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</si>
  <si>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</si>
  <si>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</si>
  <si>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</si>
  <si>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</si>
  <si>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</si>
  <si>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</si>
  <si>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</si>
  <si>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</si>
  <si>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</si>
  <si>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</si>
  <si>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</si>
  <si>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</si>
  <si>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</si>
  <si>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</si>
  <si>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</si>
  <si>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</si>
  <si>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</si>
  <si>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</si>
  <si>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</si>
  <si>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</si>
  <si>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</si>
  <si>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</si>
  <si>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</si>
  <si>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</si>
  <si>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</si>
  <si>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</si>
  <si>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</si>
  <si>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</si>
  <si>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</si>
  <si>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</si>
  <si>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</si>
  <si>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</si>
  <si>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</si>
  <si>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</si>
  <si>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</si>
  <si>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</si>
  <si>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</si>
  <si>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</si>
  <si>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</si>
  <si>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</si>
  <si>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</si>
  <si>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</si>
  <si>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</si>
  <si>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</si>
  <si>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</si>
  <si>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</si>
  <si>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</si>
  <si>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</si>
  <si>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</si>
  <si>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</si>
  <si>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</si>
  <si>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</si>
  <si>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</si>
  <si>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</si>
  <si>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</si>
  <si>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</si>
  <si>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</si>
  <si>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</si>
  <si>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</si>
  <si>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</si>
  <si>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</si>
  <si>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</si>
  <si>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</si>
  <si>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</si>
  <si>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</si>
  <si>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</si>
  <si>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</si>
  <si>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</si>
  <si>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</si>
  <si>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</si>
  <si>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</si>
  <si>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</si>
  <si>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</si>
  <si>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</si>
  <si>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</si>
  <si>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</si>
  <si>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</si>
  <si>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</si>
  <si>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</si>
  <si>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</si>
  <si>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</si>
  <si>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</si>
  <si>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</si>
  <si>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</si>
  <si>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</si>
  <si>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</si>
  <si>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</si>
  <si>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</si>
  <si>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</si>
  <si>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</si>
  <si>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</si>
  <si>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</si>
  <si>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</si>
  <si>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</si>
  <si>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</si>
  <si>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</si>
  <si>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</si>
  <si>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</si>
  <si>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</si>
  <si>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</si>
  <si>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</si>
  <si>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</si>
  <si>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</si>
  <si>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</si>
  <si>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</si>
  <si>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</si>
  <si>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</si>
  <si>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</si>
  <si>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</si>
  <si>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</si>
  <si>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</si>
  <si>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</si>
  <si>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</si>
  <si>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</si>
  <si>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</si>
  <si>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</si>
  <si>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</si>
  <si>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</si>
  <si>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</si>
  <si>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</si>
  <si>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</si>
  <si>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</si>
  <si>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</si>
  <si>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</si>
  <si>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</si>
  <si>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</si>
  <si>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</si>
  <si>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</si>
  <si>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</si>
  <si>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</si>
  <si>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</si>
  <si>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</si>
  <si>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</si>
  <si>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</si>
  <si>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</si>
  <si>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</si>
  <si>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</si>
  <si>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</si>
  <si>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</si>
  <si>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</si>
  <si>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</si>
  <si>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</si>
  <si>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</si>
  <si>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</si>
  <si>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</si>
  <si>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</si>
  <si>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</si>
  <si>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</si>
  <si>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</si>
  <si>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</si>
  <si>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</si>
  <si>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</si>
  <si>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</si>
  <si>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</si>
  <si>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</si>
  <si>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</si>
  <si>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</si>
  <si>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</si>
  <si>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</si>
  <si>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</si>
  <si>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</si>
  <si>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</si>
  <si>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</si>
  <si>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</si>
  <si>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</si>
  <si>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</si>
  <si>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</si>
  <si>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</si>
  <si>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</si>
  <si>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</si>
  <si>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</si>
  <si>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</si>
  <si>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</si>
  <si>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</si>
  <si>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</si>
  <si>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</si>
  <si>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</si>
  <si>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</si>
  <si>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</si>
  <si>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</si>
  <si>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</si>
  <si>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</si>
  <si>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</si>
  <si>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</si>
  <si>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</si>
  <si>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</si>
  <si>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</si>
  <si>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</si>
  <si>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</si>
  <si>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</si>
  <si>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</si>
  <si>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</si>
  <si>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</si>
  <si>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</si>
  <si>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</si>
  <si>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</si>
  <si>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</si>
  <si>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</si>
  <si>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</si>
  <si>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</si>
  <si>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</si>
  <si>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</si>
  <si>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</si>
  <si>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</si>
  <si>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</si>
  <si>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</si>
  <si>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</si>
  <si>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</si>
  <si>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</si>
  <si>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</si>
  <si>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</si>
  <si>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</si>
  <si>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</si>
  <si>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</si>
  <si>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</si>
  <si>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</si>
  <si>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</si>
  <si>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</si>
  <si>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</si>
  <si>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</si>
  <si>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</si>
  <si>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</si>
  <si>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</si>
  <si>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</si>
  <si>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</si>
  <si>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</si>
  <si>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</si>
  <si>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</si>
  <si>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</si>
  <si>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</si>
  <si>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</si>
  <si>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</si>
  <si>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</si>
  <si>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</si>
  <si>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</si>
  <si>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</si>
  <si>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</si>
  <si>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</si>
  <si>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</si>
  <si>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</si>
  <si>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</si>
  <si>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</si>
  <si>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</si>
  <si>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</si>
  <si>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</si>
  <si>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</si>
  <si>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</si>
  <si>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</si>
  <si>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</si>
  <si>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</si>
  <si>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</si>
  <si>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</si>
  <si>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</si>
  <si>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</si>
  <si>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</si>
  <si>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</si>
  <si>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</si>
  <si>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</si>
  <si>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</si>
  <si>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</si>
  <si>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</si>
  <si>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</si>
  <si>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</si>
  <si>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</si>
  <si>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</si>
  <si>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</si>
  <si>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</si>
  <si>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</si>
  <si>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</si>
  <si>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</si>
  <si>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</si>
  <si>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</si>
  <si>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</si>
  <si>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</si>
  <si>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</si>
  <si>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</si>
  <si>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</si>
  <si>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</si>
  <si>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</si>
  <si>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</si>
  <si>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</si>
  <si>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</si>
  <si>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</si>
  <si>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</si>
  <si>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</si>
  <si>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</si>
  <si>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</si>
  <si>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</si>
  <si>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</si>
  <si>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</si>
  <si>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</si>
  <si>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</si>
  <si>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</si>
  <si>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</si>
  <si>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</si>
  <si>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</si>
  <si>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</si>
  <si>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</si>
  <si>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</si>
  <si>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</si>
  <si>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</si>
  <si>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</si>
  <si>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</si>
  <si>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</si>
  <si>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</si>
  <si>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</si>
  <si>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</si>
  <si>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</si>
  <si>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</si>
  <si>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</si>
  <si>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</si>
  <si>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</si>
  <si>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</si>
  <si>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</si>
  <si>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</si>
  <si>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</si>
  <si>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</si>
  <si>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</si>
  <si>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</si>
  <si>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</si>
  <si>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</si>
  <si>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</si>
  <si>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</si>
  <si>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</si>
  <si>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</si>
  <si>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</si>
  <si>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</si>
  <si>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</si>
  <si>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</si>
  <si>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</si>
  <si>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</si>
  <si>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</si>
  <si>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</si>
  <si>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</si>
  <si>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</si>
  <si>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</si>
  <si>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</si>
  <si>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</si>
  <si>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</si>
  <si>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</si>
  <si>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</si>
  <si>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</si>
  <si>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</si>
  <si>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</si>
  <si>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</si>
  <si>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</si>
  <si>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</si>
  <si>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</si>
  <si>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</si>
  <si>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</si>
  <si>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</si>
  <si>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</si>
  <si>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</si>
  <si>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</si>
  <si>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</si>
  <si>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</si>
  <si>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</si>
  <si>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</si>
  <si>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</si>
  <si>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</si>
  <si>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</si>
  <si>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</si>
  <si>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</si>
  <si>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</si>
  <si>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</si>
  <si>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</si>
  <si>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</si>
  <si>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</si>
  <si>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</si>
  <si>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</si>
  <si>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</si>
  <si>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</si>
  <si>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</si>
  <si>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</si>
  <si>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</si>
  <si>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</si>
  <si>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</si>
  <si>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</si>
  <si>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</si>
  <si>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</si>
  <si>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</si>
  <si>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</si>
  <si>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</si>
  <si>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</si>
  <si>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</si>
  <si>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</si>
  <si>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</si>
  <si>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</si>
  <si>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</si>
  <si>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</si>
  <si>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</si>
  <si>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</si>
  <si>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</si>
  <si>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</si>
  <si>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</si>
  <si>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</si>
  <si>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</si>
  <si>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</si>
  <si>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</si>
  <si>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</si>
  <si>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</si>
  <si>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</si>
  <si>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</si>
  <si>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</si>
  <si>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</si>
  <si>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</si>
  <si>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</si>
  <si>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</si>
  <si>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</si>
  <si>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</si>
  <si>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</si>
  <si>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</si>
  <si>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</si>
  <si>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</si>
  <si>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</si>
  <si>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</si>
  <si>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</si>
  <si>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</si>
  <si>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</si>
  <si>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</si>
  <si>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</si>
  <si>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</si>
  <si>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</si>
  <si>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</si>
  <si>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</si>
  <si>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</si>
  <si>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</si>
  <si>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</si>
  <si>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</si>
  <si>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</si>
  <si>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</si>
  <si>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</si>
  <si>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</si>
  <si>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</si>
  <si>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</si>
  <si>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</si>
  <si>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</si>
  <si>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</si>
  <si>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</si>
  <si>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</si>
  <si>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</si>
  <si>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</si>
  <si>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</si>
  <si>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</si>
  <si>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</si>
  <si>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</si>
  <si>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</si>
  <si>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</si>
  <si>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</si>
  <si>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</si>
  <si>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</si>
  <si>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</si>
  <si>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</si>
  <si>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</si>
  <si>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</si>
  <si>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</si>
  <si>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</si>
  <si>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</si>
  <si>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</si>
  <si>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</si>
  <si>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</si>
  <si>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</si>
  <si>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</si>
  <si>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</si>
  <si>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</si>
  <si>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</si>
  <si>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</si>
  <si>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</si>
  <si>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</si>
  <si>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</si>
  <si>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</si>
  <si>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</si>
  <si>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</si>
  <si>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</si>
  <si>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</si>
  <si>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</si>
  <si>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</si>
  <si>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</si>
  <si>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</si>
  <si>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</si>
  <si>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</si>
  <si>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</si>
  <si>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</si>
  <si>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</si>
  <si>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</si>
  <si>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</si>
  <si>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</si>
  <si>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</si>
  <si>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</si>
  <si>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</si>
  <si>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</si>
  <si>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</si>
  <si>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</si>
  <si>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</si>
  <si>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</si>
  <si>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</si>
  <si>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</si>
  <si>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</si>
  <si>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</si>
  <si>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</si>
  <si>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</si>
  <si>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</si>
  <si>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</si>
  <si>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</si>
  <si>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</si>
  <si>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</si>
  <si>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</si>
  <si>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</si>
  <si>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</si>
  <si>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</si>
  <si>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</si>
  <si>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</si>
  <si>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</si>
  <si>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</si>
  <si>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</si>
  <si>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</si>
  <si>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</si>
  <si>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</si>
  <si>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</si>
  <si>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</si>
  <si>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</si>
  <si>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</si>
  <si>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</si>
  <si>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</si>
  <si>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</si>
  <si>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</si>
  <si>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</si>
  <si>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</si>
  <si>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</si>
  <si>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</si>
  <si>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</si>
  <si>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</si>
  <si>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</si>
  <si>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</si>
  <si>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</si>
  <si>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</si>
  <si>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</si>
  <si>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</si>
  <si>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</si>
  <si>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</si>
  <si>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</si>
  <si>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</si>
  <si>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</si>
  <si>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</si>
  <si>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</si>
  <si>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</si>
  <si>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</si>
  <si>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</si>
  <si>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</si>
  <si>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</si>
  <si>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</si>
  <si>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</si>
  <si>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</si>
  <si>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</si>
  <si>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</si>
  <si>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</si>
  <si>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</si>
  <si>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</si>
  <si>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</si>
  <si>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</si>
  <si>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</si>
  <si>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</si>
  <si>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</si>
  <si>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</si>
  <si>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</si>
  <si>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</si>
  <si>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</si>
  <si>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</si>
  <si>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</si>
  <si>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</si>
  <si>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</si>
  <si>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</si>
  <si>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</si>
  <si>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</si>
  <si>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</si>
  <si>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</si>
  <si>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</si>
  <si>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</si>
  <si>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</si>
  <si>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</si>
  <si>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</si>
  <si>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</si>
  <si>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</si>
  <si>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</si>
  <si>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</si>
  <si>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</si>
  <si>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</si>
  <si>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</si>
  <si>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</si>
  <si>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</si>
  <si>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</si>
  <si>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</si>
  <si>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</si>
  <si>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</si>
  <si>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</si>
  <si>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</si>
  <si>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</si>
  <si>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</si>
  <si>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</si>
  <si>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</si>
  <si>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</si>
  <si>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</si>
  <si>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</si>
  <si>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</si>
  <si>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</si>
  <si>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</si>
  <si>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</si>
  <si>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</si>
  <si>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</si>
  <si>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</si>
  <si>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</si>
  <si>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</si>
  <si>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</si>
  <si>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</si>
  <si>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</si>
  <si>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</si>
  <si>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</si>
  <si>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</si>
  <si>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</si>
  <si>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</si>
  <si>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</si>
  <si>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</si>
  <si>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</si>
  <si>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</si>
  <si>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</si>
  <si>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</si>
  <si>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</si>
  <si>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</si>
  <si>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</si>
  <si>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</si>
  <si>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</si>
  <si>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</si>
  <si>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</si>
  <si>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</si>
  <si>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</si>
  <si>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</si>
  <si>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</si>
  <si>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</si>
  <si>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</si>
  <si>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</si>
  <si>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</si>
  <si>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</si>
  <si>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</si>
  <si>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</si>
  <si>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</si>
  <si>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</si>
  <si>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</si>
  <si>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</si>
  <si>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</si>
  <si>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</si>
  <si>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</si>
  <si>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</si>
  <si>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</si>
  <si>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</si>
  <si>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</si>
  <si>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</si>
  <si>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</si>
  <si>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</si>
  <si>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</si>
  <si>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</si>
  <si>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</si>
  <si>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</si>
  <si>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</si>
  <si>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</si>
  <si>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</si>
  <si>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</si>
  <si>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</si>
  <si>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</si>
  <si>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</si>
  <si>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</si>
  <si>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</si>
  <si>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</si>
  <si>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</si>
  <si>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</si>
  <si>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</si>
  <si>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</si>
  <si>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</si>
  <si>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</si>
  <si>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</si>
  <si>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</si>
  <si>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</si>
  <si>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</si>
  <si>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</si>
  <si>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</si>
  <si>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</si>
  <si>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</si>
  <si>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</si>
  <si>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</si>
  <si>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</si>
  <si>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</si>
  <si>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</si>
  <si>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</si>
  <si>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</si>
  <si>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</si>
  <si>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</si>
  <si>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</si>
  <si>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</si>
  <si>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</si>
  <si>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</si>
  <si>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</si>
  <si>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</si>
  <si>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</si>
  <si>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</si>
  <si>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</si>
  <si>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</si>
  <si>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</si>
  <si>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</si>
  <si>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</si>
  <si>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</si>
  <si>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</si>
  <si>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</si>
  <si>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</si>
  <si>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</si>
  <si>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</si>
  <si>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</si>
  <si>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</si>
  <si>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</si>
  <si>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</si>
  <si>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</si>
  <si>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</si>
  <si>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</si>
  <si>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</si>
  <si>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</si>
  <si>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</si>
  <si>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</si>
  <si>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</si>
  <si>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</si>
  <si>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</si>
  <si>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</si>
  <si>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</si>
  <si>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</si>
  <si>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</si>
  <si>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</si>
  <si>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</si>
  <si>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</si>
  <si>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</si>
  <si>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</si>
  <si>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</si>
  <si>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</si>
  <si>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</si>
  <si>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</si>
  <si>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</si>
  <si>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</si>
  <si>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</si>
  <si>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</si>
  <si>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</si>
  <si>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</si>
  <si>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</si>
  <si>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</si>
  <si>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</si>
  <si>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</si>
  <si>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</si>
  <si>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</si>
  <si>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</si>
  <si>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</si>
  <si>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</si>
  <si>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</si>
  <si>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</si>
  <si>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</si>
  <si>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</si>
  <si>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</si>
  <si>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</si>
  <si>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</si>
  <si>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</si>
  <si>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</si>
  <si>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</si>
  <si>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</si>
  <si>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</si>
  <si>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</si>
  <si>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</si>
  <si>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</si>
  <si>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</si>
  <si>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</si>
  <si>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</si>
  <si>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</si>
  <si>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</si>
  <si>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</si>
  <si>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</si>
  <si>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</si>
  <si>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</si>
  <si>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</si>
  <si>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</si>
  <si>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</si>
  <si>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</si>
  <si>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</si>
  <si>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</si>
  <si>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</si>
  <si>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</si>
  <si>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</si>
  <si>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</si>
  <si>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</si>
  <si>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</si>
  <si>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</si>
  <si>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</si>
  <si>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</si>
  <si>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</si>
  <si>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</si>
  <si>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</si>
  <si>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</si>
  <si>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</si>
  <si>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</si>
  <si>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</si>
  <si>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</si>
  <si>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</si>
  <si>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</si>
  <si>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</si>
  <si>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</si>
  <si>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</si>
  <si>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</si>
  <si>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</si>
  <si>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</si>
  <si>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</si>
  <si>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</si>
  <si>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</si>
  <si>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</si>
  <si>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</si>
  <si>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</si>
  <si>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</si>
  <si>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</si>
  <si>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</si>
  <si>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</si>
  <si>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</si>
  <si>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</si>
  <si>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</si>
  <si>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</si>
  <si>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</si>
  <si>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</si>
  <si>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</si>
  <si>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</si>
  <si>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</si>
  <si>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</si>
  <si>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</si>
  <si>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</si>
  <si>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</si>
  <si>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</si>
  <si>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</si>
  <si>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</si>
  <si>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</si>
  <si>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</si>
  <si>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</si>
  <si>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</si>
  <si>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</si>
  <si>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</si>
  <si>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</si>
  <si>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</si>
  <si>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</si>
  <si>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</si>
  <si>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</si>
  <si>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</si>
  <si>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</si>
  <si>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</si>
  <si>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</si>
  <si>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</si>
  <si>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</si>
  <si>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</si>
  <si>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</si>
  <si>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</si>
  <si>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</si>
  <si>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</si>
  <si>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</si>
  <si>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</si>
  <si>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</si>
  <si>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</si>
  <si>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</si>
  <si>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</si>
  <si>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</si>
  <si>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</si>
  <si>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</si>
  <si>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</si>
  <si>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</si>
  <si>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</si>
  <si>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</si>
  <si>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</si>
  <si>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</si>
  <si>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</si>
  <si>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</si>
  <si>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</si>
  <si>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</si>
  <si>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</si>
  <si>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</si>
  <si>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</si>
  <si>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</si>
  <si>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</si>
  <si>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</si>
  <si>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</si>
  <si>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</si>
  <si>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</si>
  <si>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</si>
  <si>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</si>
  <si>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</si>
  <si>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</si>
  <si>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</si>
  <si>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</si>
  <si>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</si>
  <si>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</si>
  <si>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</si>
  <si>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</si>
  <si>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</si>
  <si>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</si>
  <si>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</si>
  <si>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</si>
  <si>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</si>
  <si>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</si>
  <si>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</si>
  <si>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</si>
  <si>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</si>
  <si>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</si>
  <si>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</si>
  <si>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</si>
  <si>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</si>
  <si>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</si>
  <si>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</si>
  <si>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</si>
  <si>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</si>
  <si>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</si>
  <si>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</si>
  <si>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</si>
  <si>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</si>
  <si>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</si>
  <si>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</si>
  <si>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</si>
  <si>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</si>
  <si>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</si>
  <si>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</si>
  <si>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</si>
  <si>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</si>
  <si>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</si>
  <si>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</si>
  <si>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</si>
  <si>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</si>
  <si>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</si>
  <si>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</si>
  <si>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</si>
  <si>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</si>
  <si>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</si>
  <si>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</si>
  <si>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</si>
  <si>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</si>
  <si>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</si>
  <si>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</si>
  <si>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</si>
  <si>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</si>
  <si>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</si>
  <si>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</si>
  <si>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</si>
  <si>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</si>
  <si>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</si>
  <si>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</si>
  <si>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</si>
  <si>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</si>
  <si>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</si>
  <si>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</si>
  <si>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</si>
  <si>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</si>
  <si>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</si>
  <si>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</si>
  <si>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</si>
  <si>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</si>
  <si>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</si>
  <si>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</si>
  <si>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</si>
  <si>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</si>
  <si>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</si>
  <si>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</si>
  <si>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</si>
  <si>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</si>
  <si>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</si>
  <si>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</si>
  <si>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</si>
  <si>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</si>
  <si>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</si>
  <si>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</si>
  <si>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</si>
  <si>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</si>
  <si>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</si>
  <si>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</si>
  <si>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</si>
  <si>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</si>
  <si>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</si>
  <si>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</si>
  <si>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</si>
  <si>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</si>
  <si>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</si>
  <si>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</si>
  <si>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</si>
  <si>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</si>
  <si>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</si>
  <si>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</si>
  <si>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</si>
  <si>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</si>
  <si>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</si>
  <si>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</si>
  <si>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</si>
  <si>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</si>
  <si>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</si>
  <si>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</si>
  <si>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</si>
  <si>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</si>
  <si>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</si>
  <si>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</si>
  <si>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</si>
  <si>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</si>
  <si>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</si>
  <si>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</si>
  <si>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</si>
  <si>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</si>
  <si>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</si>
  <si>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</si>
  <si>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</si>
  <si>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</si>
  <si>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</si>
  <si>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</si>
  <si>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</si>
  <si>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</si>
  <si>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</si>
  <si>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</si>
  <si>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</si>
  <si>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</si>
  <si>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</si>
  <si>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</si>
  <si>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</si>
  <si>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</si>
  <si>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</si>
  <si>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</si>
  <si>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</si>
  <si>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</si>
  <si>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</si>
  <si>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</si>
  <si>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</si>
  <si>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</si>
  <si>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</si>
  <si>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</si>
  <si>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</si>
  <si>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</si>
  <si>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</si>
  <si>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</si>
  <si>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</si>
  <si>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</si>
  <si>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</si>
  <si>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</si>
  <si>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</si>
  <si>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</si>
  <si>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</si>
  <si>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</si>
  <si>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</si>
  <si>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</si>
  <si>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</si>
  <si>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</si>
  <si>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</si>
  <si>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</si>
  <si>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</si>
  <si>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</si>
  <si>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</si>
  <si>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</si>
  <si>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</si>
  <si>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</si>
  <si>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</si>
  <si>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</si>
  <si>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</si>
  <si>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</si>
  <si>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</si>
  <si>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</si>
  <si>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</si>
  <si>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</si>
  <si>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</si>
  <si>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</si>
  <si>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</si>
  <si>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</si>
  <si>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</si>
  <si>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</si>
  <si>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</si>
  <si>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</si>
  <si>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</si>
  <si>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</si>
  <si>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</si>
  <si>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</si>
  <si>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</si>
  <si>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</si>
  <si>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</si>
  <si>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</si>
  <si>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</si>
  <si>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</si>
  <si>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</si>
  <si>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</si>
  <si>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</si>
  <si>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</si>
  <si>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</si>
  <si>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</si>
  <si>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</si>
  <si>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</si>
  <si>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</si>
  <si>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</si>
  <si>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</si>
  <si>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</si>
  <si>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</si>
  <si>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</si>
  <si>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</si>
  <si>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</si>
  <si>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</si>
  <si>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</si>
  <si>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</si>
  <si>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</si>
  <si>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</si>
  <si>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</si>
  <si>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</si>
  <si>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</si>
  <si>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</si>
  <si>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</si>
  <si>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</si>
  <si>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</si>
  <si>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</si>
  <si>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</si>
  <si>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</si>
  <si>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</si>
  <si>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</si>
  <si>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</si>
  <si>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</si>
  <si>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</si>
  <si>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</si>
  <si>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</si>
  <si>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</si>
  <si>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</si>
  <si>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</si>
  <si>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</si>
  <si>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</si>
  <si>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</si>
  <si>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</si>
  <si>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</si>
  <si>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</si>
  <si>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</si>
  <si>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</si>
  <si>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</si>
  <si>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</si>
  <si>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</si>
  <si>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</si>
  <si>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</si>
  <si>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</si>
  <si>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</si>
  <si>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</si>
  <si>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</si>
  <si>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</si>
  <si>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</si>
  <si>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</si>
  <si>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</si>
  <si>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</si>
  <si>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</si>
  <si>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</si>
  <si>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</si>
  <si>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</si>
  <si>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</si>
  <si>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</si>
  <si>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</si>
  <si>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</si>
  <si>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</si>
  <si>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</si>
  <si>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</si>
  <si>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</si>
  <si>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</si>
  <si>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</si>
  <si>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</si>
  <si>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</si>
  <si>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</si>
  <si>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</si>
  <si>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</si>
  <si>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</si>
  <si>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</si>
  <si>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</si>
  <si>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</si>
  <si>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</si>
  <si>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</si>
  <si>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</si>
  <si>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</si>
  <si>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</si>
  <si>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</si>
  <si>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</si>
  <si>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</si>
  <si>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</si>
  <si>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</si>
  <si>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</si>
  <si>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</si>
  <si>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</si>
  <si>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</si>
  <si>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</si>
  <si>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</si>
  <si>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</si>
  <si>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</si>
  <si>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</si>
  <si>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</si>
  <si>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</si>
  <si>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</si>
  <si>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</si>
  <si>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</si>
  <si>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</si>
  <si>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</si>
  <si>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</si>
  <si>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</si>
  <si>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</si>
  <si>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</si>
  <si>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</si>
  <si>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</si>
  <si>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</si>
  <si>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</si>
  <si>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</si>
  <si>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</si>
  <si>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</si>
  <si>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</si>
  <si>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</si>
  <si>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</si>
  <si>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</si>
  <si>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</si>
  <si>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</si>
  <si>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</si>
  <si>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</si>
  <si>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</si>
  <si>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</si>
  <si>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</si>
  <si>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</si>
  <si>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</si>
  <si>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</si>
  <si>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</si>
  <si>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</si>
  <si>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</si>
  <si>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</si>
  <si>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</si>
  <si>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</si>
  <si>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</si>
  <si>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</si>
  <si>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</si>
  <si>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</si>
  <si>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</si>
  <si>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</si>
  <si>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</si>
  <si>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</si>
  <si>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</si>
  <si>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</si>
  <si>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</si>
  <si>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</si>
  <si>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</si>
  <si>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</si>
  <si>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</si>
  <si>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</si>
  <si>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</si>
  <si>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</si>
  <si>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</si>
  <si>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</si>
  <si>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</si>
  <si>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</si>
  <si>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</si>
  <si>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</si>
  <si>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</si>
  <si>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</si>
  <si>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</si>
  <si>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</si>
  <si>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</si>
  <si>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</si>
  <si>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</si>
  <si>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</si>
  <si>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</si>
  <si>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</si>
  <si>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</si>
  <si>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</si>
  <si>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</si>
  <si>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</si>
  <si>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</si>
  <si>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</si>
  <si>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</si>
  <si>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</si>
  <si>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</si>
  <si>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</si>
  <si>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</si>
  <si>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</si>
  <si>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</si>
  <si>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</si>
  <si>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</si>
  <si>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</si>
  <si>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</si>
  <si>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</si>
  <si>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</si>
  <si>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</si>
  <si>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</si>
  <si>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</si>
  <si>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</si>
  <si>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</si>
  <si>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</si>
  <si>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</si>
  <si>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</si>
  <si>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</si>
  <si>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</si>
  <si>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</si>
  <si>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</si>
  <si>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</si>
  <si>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</si>
  <si>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</si>
  <si>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</si>
  <si>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</si>
  <si>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</si>
  <si>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</si>
  <si>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</si>
  <si>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</si>
  <si>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</si>
  <si>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</si>
  <si>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</si>
  <si>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</si>
  <si>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</si>
  <si>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</si>
  <si>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</si>
  <si>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</si>
  <si>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</si>
  <si>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</si>
  <si>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</si>
  <si>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</si>
  <si>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</si>
  <si>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</si>
  <si>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</si>
  <si>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</si>
  <si>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</si>
  <si>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</si>
  <si>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</si>
  <si>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</si>
  <si>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</si>
  <si>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</si>
  <si>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</si>
  <si>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</si>
  <si>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</si>
  <si>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</si>
  <si>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</si>
  <si>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</si>
  <si>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</si>
  <si>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</si>
  <si>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</si>
  <si>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</si>
  <si>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</si>
  <si>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</si>
  <si>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</si>
  <si>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</si>
  <si>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</si>
  <si>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</si>
  <si>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</si>
  <si>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</si>
  <si>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</si>
  <si>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</si>
  <si>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</si>
  <si>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</si>
  <si>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</si>
  <si>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</si>
  <si>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</si>
  <si>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</si>
  <si>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</si>
  <si>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</si>
  <si>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</si>
  <si>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</si>
  <si>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</si>
  <si>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</si>
  <si>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</si>
  <si>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</si>
  <si>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</si>
  <si>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</si>
  <si>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</si>
  <si>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</si>
  <si>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</si>
  <si>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</si>
  <si>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</si>
  <si>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</si>
  <si>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</si>
  <si>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</si>
  <si>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</si>
  <si>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</si>
  <si>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</si>
  <si>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</si>
  <si>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</si>
  <si>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</si>
  <si>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</si>
  <si>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</si>
  <si>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</si>
  <si>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</si>
  <si>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</si>
  <si>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</si>
  <si>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</si>
  <si>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</si>
  <si>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</si>
  <si>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</si>
  <si>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</si>
  <si>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</si>
  <si>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</si>
  <si>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</si>
  <si>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</si>
  <si>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</si>
  <si>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</si>
  <si>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</si>
  <si>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</si>
  <si>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</si>
  <si>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</si>
  <si>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</si>
  <si>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</si>
  <si>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</si>
  <si>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</si>
  <si>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</si>
  <si>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</si>
  <si>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</si>
  <si>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</si>
  <si>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</si>
  <si>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</si>
  <si>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</si>
  <si>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</si>
  <si>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</si>
  <si>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</si>
  <si>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</si>
  <si>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</si>
  <si>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</si>
  <si>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</si>
  <si>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</si>
  <si>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</si>
  <si>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</si>
  <si>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</si>
  <si>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</si>
  <si>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</si>
  <si>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</si>
  <si>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</si>
  <si>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</si>
  <si>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</si>
  <si>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</si>
  <si>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</si>
  <si>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</si>
  <si>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</si>
  <si>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</si>
  <si>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</si>
  <si>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</si>
  <si>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</si>
  <si>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</si>
  <si>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</si>
  <si>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</si>
  <si>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</si>
  <si>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</si>
  <si>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</si>
  <si>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</si>
  <si>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</si>
  <si>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</si>
  <si>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</si>
  <si>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</si>
  <si>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</si>
  <si>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</si>
  <si>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</si>
  <si>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</si>
  <si>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</si>
  <si>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</si>
  <si>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</si>
  <si>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</si>
  <si>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</si>
  <si>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</si>
  <si>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</si>
  <si>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</si>
  <si>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</si>
  <si>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</si>
  <si>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</si>
  <si>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</si>
  <si>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</si>
  <si>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</si>
  <si>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</si>
  <si>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</si>
  <si>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</si>
  <si>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</si>
  <si>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</si>
  <si>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</si>
  <si>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</si>
  <si>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</si>
  <si>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</si>
  <si>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</si>
  <si>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</si>
  <si>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</si>
  <si>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</si>
  <si>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</si>
  <si>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</si>
  <si>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</si>
  <si>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</si>
  <si>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</si>
  <si>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</si>
  <si>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</si>
  <si>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</si>
  <si>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</si>
  <si>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</si>
  <si>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</si>
  <si>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</si>
  <si>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</si>
  <si>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</si>
  <si>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</si>
  <si>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</si>
  <si>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</si>
  <si>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</si>
  <si>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</si>
  <si>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</si>
  <si>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</si>
  <si>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</si>
  <si>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</si>
  <si>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</si>
  <si>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</si>
  <si>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</si>
  <si>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</si>
  <si>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</si>
  <si>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</si>
  <si>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</si>
  <si>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</si>
  <si>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</si>
  <si>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</si>
  <si>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</si>
  <si>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</si>
  <si>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</si>
  <si>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</si>
  <si>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</si>
  <si>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</si>
  <si>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</si>
  <si>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</si>
  <si>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</si>
  <si>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</si>
  <si>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</si>
  <si>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</si>
  <si>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</si>
  <si>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</si>
  <si>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</si>
  <si>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</si>
  <si>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</si>
  <si>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</si>
  <si>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</si>
  <si>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</si>
  <si>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</si>
  <si>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</si>
  <si>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</si>
  <si>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</si>
  <si>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</si>
  <si>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</si>
  <si>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</si>
  <si>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</si>
  <si>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</si>
  <si>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</si>
  <si>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</si>
  <si>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</si>
  <si>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</si>
  <si>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</si>
  <si>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</si>
  <si>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</si>
  <si>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</si>
  <si>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</si>
  <si>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</si>
  <si>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</si>
  <si>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</si>
  <si>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</si>
  <si>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</si>
  <si>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</si>
  <si>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</si>
  <si>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</si>
  <si>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</si>
  <si>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</si>
  <si>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</si>
  <si>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</si>
  <si>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</si>
  <si>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</si>
  <si>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</si>
  <si>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</si>
  <si>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</si>
  <si>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</si>
  <si>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</si>
  <si>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</si>
  <si>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</si>
  <si>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</si>
  <si>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</si>
  <si>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</si>
  <si>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</si>
  <si>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</si>
  <si>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</si>
  <si>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</si>
  <si>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</si>
  <si>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</si>
  <si>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</si>
  <si>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</si>
  <si>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</si>
  <si>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</si>
  <si>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</si>
  <si>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</si>
  <si>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</si>
  <si>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</si>
  <si>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</si>
  <si>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</si>
  <si>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</si>
  <si>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</si>
  <si>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</si>
  <si>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</si>
  <si>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</si>
  <si>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</si>
  <si>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</si>
  <si>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</si>
  <si>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</si>
  <si>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</si>
  <si>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</si>
  <si>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</si>
  <si>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</si>
  <si>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</si>
  <si>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</si>
  <si>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</si>
  <si>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</si>
  <si>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</si>
  <si>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</si>
  <si>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</si>
  <si>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</si>
  <si>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</si>
  <si>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</si>
  <si>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</si>
  <si>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</si>
  <si>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</si>
  <si>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</si>
  <si>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</si>
  <si>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</si>
  <si>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</si>
  <si>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</si>
  <si>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</si>
  <si>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</si>
  <si>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</si>
  <si>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</si>
  <si>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</si>
  <si>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</si>
  <si>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</si>
  <si>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</si>
  <si>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</si>
  <si>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</si>
  <si>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</si>
  <si>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</si>
  <si>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</si>
  <si>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</si>
  <si>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</si>
  <si>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</si>
  <si>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</si>
  <si>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</si>
  <si>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</si>
  <si>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</si>
  <si>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</si>
  <si>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</si>
  <si>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</si>
  <si>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</si>
  <si>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</si>
  <si>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</si>
  <si>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</si>
  <si>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</si>
  <si>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</si>
  <si>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</si>
  <si>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</si>
  <si>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</si>
  <si>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</si>
  <si>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</si>
  <si>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</si>
  <si>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</si>
  <si>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</si>
  <si>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</si>
  <si>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</si>
  <si>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</si>
  <si>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</si>
  <si>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</si>
  <si>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</si>
  <si>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</si>
  <si>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</si>
  <si>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</si>
  <si>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</si>
  <si>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</si>
  <si>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</si>
  <si>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</si>
  <si>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</si>
  <si>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</si>
  <si>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</si>
  <si>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</si>
  <si>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</si>
  <si>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</si>
  <si>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</si>
  <si>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</si>
  <si>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</si>
  <si>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</si>
  <si>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</si>
  <si>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</si>
  <si>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</si>
  <si>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</si>
  <si>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</si>
  <si>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</si>
  <si>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</si>
  <si>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</si>
  <si>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</si>
  <si>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</si>
  <si>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</si>
  <si>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</si>
  <si>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</si>
  <si>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</si>
  <si>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</si>
  <si>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</si>
  <si>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</si>
  <si>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</si>
  <si>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</si>
  <si>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</si>
  <si>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</si>
  <si>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</si>
  <si>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</si>
  <si>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</si>
  <si>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</si>
  <si>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</si>
  <si>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</si>
  <si>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</si>
  <si>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</si>
  <si>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</si>
  <si>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</si>
  <si>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</si>
  <si>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</si>
  <si>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</si>
  <si>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</si>
  <si>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</si>
  <si>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</si>
  <si>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</si>
  <si>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</si>
  <si>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</si>
  <si>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</si>
  <si>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</si>
  <si>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</si>
  <si>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</si>
  <si>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</si>
  <si>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</si>
  <si>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</si>
  <si>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</si>
  <si>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</si>
  <si>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</si>
  <si>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</si>
  <si>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</si>
  <si>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</si>
  <si>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</si>
  <si>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</si>
  <si>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</si>
  <si>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</si>
  <si>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</si>
  <si>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</si>
  <si>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</si>
  <si>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</si>
  <si>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</si>
  <si>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</si>
  <si>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</si>
  <si>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</si>
  <si>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</si>
  <si>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</si>
  <si>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</si>
  <si>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</si>
  <si>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</si>
  <si>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</si>
  <si>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</si>
  <si>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</si>
  <si>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</si>
  <si>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</si>
  <si>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</si>
  <si>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</si>
  <si>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</si>
  <si>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</si>
  <si>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</si>
  <si>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</si>
  <si>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</si>
  <si>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</si>
  <si>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</si>
  <si>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</si>
  <si>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</si>
  <si>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</si>
  <si>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</si>
  <si>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</si>
  <si>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</si>
  <si>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</si>
  <si>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</si>
  <si>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</si>
  <si>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</si>
  <si>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</si>
  <si>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</si>
  <si>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</si>
  <si>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</si>
  <si>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</si>
  <si>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</si>
  <si>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</si>
  <si>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</si>
  <si>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</si>
  <si>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</si>
  <si>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</si>
  <si>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</si>
  <si>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</si>
  <si>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</si>
  <si>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</si>
  <si>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</si>
  <si>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</si>
  <si>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</si>
  <si>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</si>
  <si>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</si>
  <si>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</si>
  <si>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</si>
  <si>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</si>
  <si>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</si>
  <si>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</si>
  <si>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</si>
  <si>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</si>
  <si>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</si>
  <si>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</si>
  <si>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</si>
  <si>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</si>
  <si>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</si>
  <si>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</si>
  <si>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</si>
  <si>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</si>
  <si>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</si>
  <si>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</si>
  <si>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</si>
  <si>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</si>
  <si>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</si>
  <si>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</si>
  <si>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</si>
  <si>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</si>
  <si>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</si>
  <si>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</si>
  <si>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</si>
  <si>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</si>
  <si>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</si>
  <si>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</si>
  <si>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</si>
  <si>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</si>
  <si>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</si>
  <si>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</si>
  <si>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</si>
  <si>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</si>
  <si>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</si>
  <si>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</si>
  <si>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</si>
  <si>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</si>
  <si>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</si>
  <si>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</si>
  <si>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</si>
  <si>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</si>
  <si>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</si>
  <si>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</si>
  <si>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</si>
  <si>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</si>
  <si>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</si>
  <si>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</si>
  <si>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</si>
  <si>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</si>
  <si>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</si>
  <si>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</si>
  <si>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</si>
  <si>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</si>
  <si>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</si>
  <si>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</si>
  <si>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</si>
  <si>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</si>
  <si>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</si>
  <si>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</si>
  <si>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</si>
  <si>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</si>
  <si>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</si>
  <si>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</si>
  <si>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</si>
  <si>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</si>
  <si>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</si>
  <si>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</si>
  <si>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</si>
  <si>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</si>
  <si>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</si>
  <si>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</si>
  <si>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</si>
  <si>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</si>
  <si>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</si>
  <si>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</si>
  <si>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</si>
  <si>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</si>
  <si>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</si>
  <si>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</si>
  <si>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</si>
  <si>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</si>
  <si>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</si>
  <si>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</si>
  <si>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</si>
  <si>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</si>
  <si>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</si>
  <si>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</si>
  <si>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</si>
  <si>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</si>
  <si>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</si>
  <si>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</si>
  <si>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</si>
  <si>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</si>
  <si>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</si>
  <si>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</si>
  <si>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</si>
  <si>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</si>
  <si>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</si>
  <si>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</si>
  <si>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</si>
  <si>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</si>
  <si>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</si>
  <si>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</si>
  <si>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</si>
  <si>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</si>
  <si>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</si>
  <si>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</si>
  <si>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</si>
  <si>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</si>
  <si>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</si>
  <si>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</si>
  <si>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</si>
  <si>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</si>
  <si>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</si>
  <si>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</si>
  <si>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</si>
  <si>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</si>
  <si>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</si>
  <si>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</si>
  <si>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</si>
  <si>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</si>
  <si>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</si>
  <si>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</si>
  <si>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</si>
  <si>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</si>
  <si>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</si>
  <si>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</si>
  <si>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</si>
  <si>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</si>
  <si>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</si>
  <si>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</si>
  <si>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</si>
  <si>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</si>
  <si>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</si>
  <si>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</si>
  <si>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</si>
  <si>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</si>
  <si>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</si>
  <si>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</si>
  <si>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</si>
  <si>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</si>
  <si>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</si>
  <si>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</si>
  <si>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</si>
  <si>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</si>
  <si>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</si>
  <si>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</si>
  <si>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</si>
  <si>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</si>
  <si>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</si>
  <si>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</si>
  <si>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</si>
  <si>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</si>
  <si>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</si>
  <si>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</si>
  <si>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</si>
  <si>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</si>
  <si>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</si>
  <si>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</si>
  <si>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</si>
  <si>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</si>
  <si>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</si>
  <si>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</si>
  <si>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</si>
  <si>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</si>
  <si>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</si>
  <si>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</si>
  <si>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</si>
  <si>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</si>
  <si>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</si>
  <si>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</si>
  <si>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</si>
  <si>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</si>
  <si>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</si>
  <si>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</si>
  <si>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</si>
  <si>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</si>
  <si>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</si>
  <si>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</si>
  <si>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</si>
  <si>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</si>
  <si>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</si>
  <si>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</si>
  <si>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</si>
  <si>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</si>
  <si>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</si>
  <si>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</si>
  <si>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</si>
  <si>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</si>
  <si>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</si>
  <si>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</si>
  <si>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</si>
  <si>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</si>
  <si>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</si>
  <si>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</si>
  <si>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</si>
  <si>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</si>
  <si>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</si>
  <si>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</si>
  <si>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</si>
  <si>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</si>
  <si>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</si>
  <si>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</si>
  <si>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</si>
  <si>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</si>
  <si>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</si>
  <si>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</si>
  <si>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</si>
  <si>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</si>
  <si>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</si>
  <si>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</si>
  <si>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</si>
  <si>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</si>
  <si>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</si>
  <si>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</si>
  <si>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</si>
  <si>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</si>
  <si>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</si>
  <si>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</si>
  <si>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</si>
  <si>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</si>
  <si>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</si>
  <si>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</si>
  <si>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</si>
  <si>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</si>
  <si>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</si>
  <si>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</si>
  <si>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</si>
  <si>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</si>
  <si>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</si>
  <si>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</si>
  <si>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</si>
  <si>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</si>
  <si>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</si>
  <si>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</si>
  <si>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</si>
  <si>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</si>
  <si>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</si>
  <si>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</si>
  <si>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</si>
  <si>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</si>
  <si>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</si>
  <si>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</si>
  <si>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</si>
  <si>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</si>
  <si>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</si>
  <si>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</si>
  <si>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</si>
  <si>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</si>
  <si>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</si>
  <si>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</si>
  <si>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</si>
  <si>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</si>
  <si>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</si>
  <si>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</si>
  <si>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</si>
  <si>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</si>
  <si>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</si>
  <si>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</si>
  <si>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</si>
  <si>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</si>
  <si>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</si>
  <si>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</si>
  <si>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</si>
  <si>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</si>
  <si>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</si>
  <si>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</si>
  <si>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</si>
  <si>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</si>
  <si>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</si>
  <si>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</si>
  <si>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</si>
  <si>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</si>
  <si>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</si>
  <si>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</si>
  <si>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</si>
  <si>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</si>
  <si>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</si>
  <si>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</si>
  <si>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</si>
  <si>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</si>
  <si>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</si>
  <si>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</si>
  <si>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</si>
  <si>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</si>
  <si>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</si>
  <si>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</si>
  <si>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</si>
  <si>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</si>
  <si>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</si>
  <si>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</si>
  <si>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</si>
  <si>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</si>
  <si>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</si>
  <si>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</si>
  <si>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</si>
  <si>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</si>
  <si>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</si>
  <si>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</si>
  <si>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</si>
  <si>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</si>
  <si>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</si>
  <si>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</si>
  <si>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</si>
  <si>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</si>
  <si>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</si>
  <si>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</si>
  <si>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</si>
  <si>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</si>
  <si>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</si>
  <si>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</si>
  <si>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</si>
  <si>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</si>
  <si>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</si>
  <si>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</si>
  <si>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</si>
  <si>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</si>
  <si>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</si>
  <si>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</si>
  <si>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</si>
  <si>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</si>
  <si>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</si>
  <si>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</si>
  <si>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</si>
  <si>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</si>
  <si>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</si>
  <si>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</si>
  <si>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</si>
  <si>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</si>
  <si>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</si>
  <si>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</si>
  <si>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</si>
  <si>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</si>
  <si>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</si>
  <si>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</si>
  <si>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</si>
  <si>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</si>
  <si>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</si>
  <si>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</si>
  <si>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</si>
  <si>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</si>
  <si>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</si>
  <si>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</si>
  <si>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</si>
  <si>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</si>
  <si>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</si>
  <si>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</si>
  <si>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</si>
  <si>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</si>
  <si>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</si>
  <si>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</si>
  <si>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</si>
  <si>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</si>
  <si>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</si>
  <si>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</si>
  <si>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</si>
  <si>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</si>
  <si>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</si>
  <si>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</si>
  <si>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</si>
  <si>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</si>
  <si>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</si>
  <si>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</si>
  <si>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</si>
  <si>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</si>
  <si>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</si>
  <si>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</si>
  <si>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</si>
  <si>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</si>
  <si>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</si>
  <si>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</si>
  <si>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</si>
  <si>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</si>
  <si>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</si>
  <si>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</si>
  <si>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</si>
  <si>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</si>
  <si>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</si>
  <si>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</si>
  <si>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</si>
  <si>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</si>
  <si>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</si>
  <si>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</si>
  <si>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</si>
  <si>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</si>
  <si>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</si>
  <si>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</si>
  <si>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</si>
  <si>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</si>
  <si>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</si>
  <si>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</si>
  <si>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</si>
  <si>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</si>
  <si>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</si>
  <si>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</si>
  <si>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</si>
  <si>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</si>
  <si>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</si>
  <si>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</si>
  <si>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</si>
  <si>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</si>
  <si>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</si>
  <si>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</si>
  <si>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</si>
  <si>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</si>
  <si>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</si>
  <si>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</si>
  <si>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</si>
  <si>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</si>
  <si>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</si>
  <si>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</si>
  <si>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</si>
  <si>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</si>
  <si>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</si>
  <si>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</si>
  <si>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</si>
  <si>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</si>
  <si>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</si>
  <si>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</si>
  <si>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</si>
  <si>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</si>
  <si>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</si>
  <si>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</si>
  <si>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</si>
  <si>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</si>
  <si>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</si>
  <si>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</si>
  <si>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</si>
  <si>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</si>
  <si>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</si>
  <si>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</si>
  <si>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</si>
  <si>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</si>
  <si>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</si>
  <si>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</si>
  <si>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</si>
  <si>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</si>
  <si>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</si>
  <si>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</si>
  <si>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</si>
  <si>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</si>
  <si>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</si>
  <si>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</si>
  <si>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</si>
  <si>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</si>
  <si>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</si>
  <si>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</si>
  <si>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</si>
  <si>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</si>
  <si>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</si>
  <si>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</si>
  <si>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</si>
  <si>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</si>
  <si>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</si>
  <si>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</si>
  <si>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</si>
  <si>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</si>
  <si>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</si>
  <si>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</si>
  <si>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</si>
  <si>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</si>
  <si>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</si>
  <si>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</si>
  <si>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</si>
  <si>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</si>
  <si>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</si>
  <si>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</si>
  <si>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</si>
  <si>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</si>
  <si>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</si>
  <si>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</si>
  <si>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</si>
  <si>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</si>
  <si>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</si>
  <si>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</si>
  <si>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</si>
  <si>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</si>
  <si>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</si>
  <si>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</si>
  <si>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</si>
  <si>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</si>
  <si>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</si>
  <si>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</si>
  <si>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</si>
  <si>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</si>
  <si>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</si>
  <si>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</si>
  <si>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</si>
  <si>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</si>
  <si>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</si>
  <si>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</si>
  <si>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</si>
  <si>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</si>
  <si>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</si>
  <si>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</si>
  <si>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</si>
  <si>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</si>
  <si>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</si>
  <si>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</si>
  <si>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</si>
  <si>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</si>
  <si>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</si>
  <si>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</si>
  <si>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</si>
  <si>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</si>
  <si>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</si>
  <si>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</si>
  <si>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</si>
  <si>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</si>
  <si>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</si>
  <si>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</si>
  <si>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</si>
  <si>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</si>
  <si>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</si>
  <si>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</si>
  <si>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</si>
  <si>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</si>
  <si>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</si>
  <si>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</si>
  <si>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</si>
  <si>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</si>
  <si>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</si>
  <si>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</si>
  <si>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</si>
  <si>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</si>
  <si>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</si>
  <si>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</si>
  <si>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</si>
  <si>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</si>
  <si>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</si>
  <si>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</si>
  <si>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</si>
  <si>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</si>
  <si>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</si>
  <si>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</si>
  <si>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</si>
  <si>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</si>
  <si>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</si>
  <si>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</si>
  <si>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</si>
  <si>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</si>
  <si>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</si>
  <si>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</si>
  <si>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</si>
  <si>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</si>
  <si>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</si>
  <si>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</si>
  <si>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</si>
  <si>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</si>
  <si>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</si>
  <si>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</si>
  <si>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</si>
  <si>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</si>
  <si>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</si>
  <si>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</si>
  <si>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</si>
  <si>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</si>
  <si>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</si>
  <si>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</si>
  <si>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</si>
  <si>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</si>
  <si>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</si>
  <si>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</si>
  <si>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</si>
  <si>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</si>
  <si>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</si>
  <si>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</si>
  <si>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</si>
  <si>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</si>
  <si>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</si>
  <si>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</si>
  <si>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</si>
  <si>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</si>
  <si>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</si>
  <si>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</si>
  <si>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</si>
  <si>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</si>
  <si>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</si>
  <si>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</si>
  <si>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</si>
  <si>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</si>
  <si>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</si>
  <si>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</si>
  <si>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</si>
  <si>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</si>
  <si>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</si>
  <si>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</si>
  <si>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</si>
  <si>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</si>
  <si>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</si>
  <si>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</si>
  <si>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</si>
  <si>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</si>
  <si>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</si>
  <si>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</si>
  <si>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</si>
  <si>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</si>
  <si>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</si>
  <si>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</si>
  <si>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</si>
  <si>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</si>
  <si>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</si>
  <si>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</si>
  <si>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</si>
  <si>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</si>
  <si>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</si>
  <si>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</si>
  <si>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</si>
  <si>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</si>
  <si>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</si>
  <si>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</si>
  <si>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</si>
  <si>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</si>
  <si>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</si>
  <si>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</si>
  <si>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</si>
  <si>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</si>
  <si>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</si>
  <si>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</si>
  <si>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</si>
  <si>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</si>
  <si>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</si>
  <si>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</si>
  <si>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</si>
  <si>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</si>
  <si>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</si>
  <si>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</si>
  <si>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</si>
  <si>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</si>
  <si>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</si>
  <si>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</si>
  <si>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</si>
  <si>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</si>
  <si>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</si>
  <si>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</si>
  <si>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</si>
  <si>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</si>
  <si>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</si>
  <si>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</si>
  <si>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</si>
  <si>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</si>
  <si>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</si>
  <si>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</si>
  <si>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</si>
  <si>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</si>
  <si>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</si>
  <si>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</si>
  <si>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</si>
  <si>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</si>
  <si>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</si>
  <si>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</si>
  <si>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</si>
  <si>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</si>
  <si>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</si>
  <si>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</si>
  <si>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</si>
  <si>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</si>
  <si>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</si>
  <si>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</si>
  <si>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</si>
  <si>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</si>
  <si>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</si>
  <si>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</si>
  <si>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</si>
  <si>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</si>
  <si>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</si>
  <si>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</si>
  <si>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</si>
  <si>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</si>
  <si>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</si>
  <si>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</si>
  <si>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</si>
  <si>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</si>
  <si>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</si>
  <si>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</si>
  <si>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</si>
  <si>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</si>
  <si>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</si>
  <si>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</si>
  <si>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</si>
  <si>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</si>
  <si>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</si>
  <si>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</si>
  <si>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</si>
  <si>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</si>
  <si>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</si>
  <si>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</si>
  <si>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</si>
  <si>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</si>
  <si>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</si>
  <si>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</si>
  <si>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</si>
  <si>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</si>
  <si>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</si>
  <si>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</si>
  <si>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</si>
  <si>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</si>
  <si>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</si>
  <si>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</si>
  <si>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</si>
  <si>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</si>
  <si>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</si>
  <si>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</si>
  <si>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</si>
  <si>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</si>
  <si>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</si>
  <si>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</si>
  <si>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</si>
  <si>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</si>
  <si>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</si>
  <si>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</si>
  <si>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</si>
  <si>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</si>
  <si>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</si>
  <si>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</si>
  <si>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</si>
  <si>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</si>
  <si>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</si>
  <si>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</si>
  <si>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</si>
  <si>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</si>
  <si>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</si>
  <si>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</si>
  <si>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</si>
  <si>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</si>
  <si>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</si>
  <si>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</si>
  <si>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</si>
  <si>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</si>
  <si>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</si>
  <si>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</si>
  <si>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</si>
  <si>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</si>
  <si>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</si>
  <si>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</si>
  <si>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</si>
  <si>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</si>
  <si>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</si>
  <si>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</si>
  <si>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</si>
  <si>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</si>
  <si>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</si>
  <si>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</si>
  <si>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</si>
  <si>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</si>
  <si>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</si>
  <si>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</si>
  <si>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</si>
  <si>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</si>
  <si>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</si>
  <si>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</si>
  <si>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</si>
  <si>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</si>
  <si>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</si>
  <si>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</si>
  <si>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</si>
  <si>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</si>
  <si>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</si>
  <si>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</si>
  <si>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</si>
  <si>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</si>
  <si>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</si>
  <si>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</si>
  <si>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</si>
  <si>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</si>
  <si>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</si>
  <si>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</si>
  <si>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</si>
  <si>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</si>
  <si>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</si>
  <si>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</si>
  <si>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</si>
  <si>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</si>
  <si>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</si>
  <si>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</si>
  <si>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</si>
  <si>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</si>
  <si>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</si>
  <si>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</si>
  <si>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</si>
  <si>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</si>
  <si>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</si>
  <si>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</si>
  <si>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</si>
  <si>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</si>
  <si>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</si>
  <si>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</si>
  <si>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</si>
  <si>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</si>
  <si>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</si>
  <si>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</si>
  <si>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</si>
  <si>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</si>
  <si>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</si>
  <si>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</si>
  <si>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</si>
  <si>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</si>
  <si>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</si>
  <si>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</si>
  <si>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</si>
  <si>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</si>
  <si>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</si>
  <si>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</si>
  <si>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</si>
  <si>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</si>
  <si>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</si>
  <si>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</si>
  <si>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</si>
  <si>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</si>
  <si>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</si>
  <si>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</si>
  <si>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</si>
  <si>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</si>
  <si>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</si>
  <si>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</si>
  <si>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</si>
  <si>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</si>
  <si>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</si>
  <si>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</si>
  <si>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</si>
  <si>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</si>
  <si>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</si>
  <si>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</si>
  <si>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</si>
  <si>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</si>
  <si>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</si>
  <si>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</si>
  <si>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</si>
  <si>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</si>
  <si>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</si>
  <si>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</si>
  <si>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</si>
  <si>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</si>
  <si>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</si>
  <si>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</si>
  <si>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</si>
  <si>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</si>
  <si>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</si>
  <si>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</si>
  <si>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</si>
  <si>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</si>
  <si>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</si>
  <si>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</si>
  <si>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</si>
  <si>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</si>
  <si>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</si>
  <si>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</si>
  <si>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</si>
  <si>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</si>
  <si>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</si>
  <si>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</si>
  <si>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</si>
  <si>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</si>
  <si>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</si>
  <si>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</si>
  <si>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</si>
  <si>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</si>
  <si>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</si>
  <si>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</si>
  <si>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</si>
  <si>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</si>
  <si>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</si>
  <si>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</si>
  <si>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</si>
  <si>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</si>
  <si>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</si>
  <si>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</si>
  <si>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</si>
  <si>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</si>
  <si>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</si>
  <si>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</si>
  <si>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</si>
  <si>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</si>
  <si>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</si>
  <si>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</si>
  <si>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</si>
  <si>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</si>
  <si>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</si>
  <si>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</si>
  <si>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</si>
  <si>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</si>
  <si>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</si>
  <si>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</si>
  <si>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</si>
  <si>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</si>
  <si>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</si>
  <si>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</si>
  <si>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</si>
  <si>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</si>
  <si>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</si>
  <si>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</si>
  <si>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</si>
  <si>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</si>
  <si>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</si>
  <si>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</si>
  <si>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</si>
  <si>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</si>
  <si>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</si>
  <si>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</si>
  <si>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</si>
  <si>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</si>
  <si>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</si>
  <si>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</si>
  <si>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</si>
  <si>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</si>
  <si>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</si>
  <si>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</si>
  <si>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</si>
  <si>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</si>
  <si>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</si>
  <si>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</si>
  <si>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</si>
  <si>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</si>
  <si>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</si>
  <si>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</si>
  <si>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</si>
  <si>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</si>
  <si>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</si>
  <si>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</si>
  <si>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</si>
  <si>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</si>
  <si>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</si>
  <si>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</si>
  <si>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</si>
  <si>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</si>
  <si>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</si>
  <si>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</si>
  <si>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</si>
  <si>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</si>
  <si>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</si>
  <si>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</si>
  <si>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</si>
  <si>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</si>
  <si>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</si>
  <si>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</si>
  <si>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</si>
  <si>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</si>
  <si>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</si>
  <si>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</si>
  <si>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</si>
  <si>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</si>
  <si>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</si>
  <si>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</si>
  <si>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</si>
  <si>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</si>
  <si>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</si>
  <si>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</si>
  <si>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</si>
  <si>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</si>
  <si>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</si>
  <si>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</si>
  <si>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</si>
  <si>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</si>
  <si>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</si>
  <si>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</si>
  <si>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</si>
  <si>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</si>
  <si>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</si>
  <si>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</si>
  <si>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</si>
  <si>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</si>
  <si>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</si>
  <si>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</si>
  <si>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</si>
  <si>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</si>
  <si>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</si>
  <si>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</si>
  <si>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</si>
  <si>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</si>
  <si>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</si>
  <si>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</si>
  <si>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</si>
  <si>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</si>
  <si>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</si>
  <si>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</si>
  <si>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</si>
  <si>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</si>
  <si>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</si>
  <si>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</si>
  <si>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</si>
  <si>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</si>
  <si>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</si>
  <si>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</si>
  <si>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</si>
  <si>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</si>
  <si>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</si>
  <si>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</si>
  <si>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</si>
  <si>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</si>
  <si>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</si>
  <si>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</si>
  <si>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</si>
  <si>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</si>
  <si>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</si>
  <si>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</si>
  <si>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</si>
  <si>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</si>
  <si>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</si>
  <si>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</si>
  <si>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</si>
  <si>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</si>
  <si>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</si>
  <si>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</si>
  <si>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</si>
  <si>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</si>
  <si>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</si>
  <si>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</si>
  <si>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</si>
  <si>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</si>
  <si>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</si>
  <si>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</si>
  <si>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</si>
  <si>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</si>
  <si>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</si>
  <si>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</si>
  <si>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</si>
  <si>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</si>
  <si>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</si>
  <si>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</si>
  <si>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</si>
  <si>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</si>
  <si>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</si>
  <si>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</si>
  <si>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</si>
  <si>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</si>
  <si>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</si>
  <si>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</si>
  <si>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</si>
  <si>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</si>
  <si>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</si>
  <si>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</si>
  <si>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</si>
  <si>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</si>
  <si>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</si>
  <si>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</si>
  <si>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</si>
  <si>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</si>
  <si>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</si>
  <si>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</si>
  <si>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</si>
  <si>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</si>
  <si>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</si>
  <si>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</si>
  <si>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</si>
  <si>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</si>
  <si>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</si>
  <si>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</si>
  <si>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</si>
  <si>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</si>
  <si>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</si>
  <si>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</si>
  <si>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</si>
  <si>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</si>
  <si>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</si>
  <si>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</si>
  <si>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</si>
  <si>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</si>
  <si>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</si>
  <si>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</si>
  <si>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</si>
  <si>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</si>
  <si>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</si>
  <si>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</si>
  <si>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</si>
  <si>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</si>
  <si>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</si>
  <si>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</si>
  <si>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</si>
  <si>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</si>
  <si>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</si>
  <si>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</si>
  <si>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</si>
  <si>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</si>
  <si>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</si>
  <si>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</si>
  <si>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</si>
  <si>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</si>
  <si>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</si>
  <si>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</si>
  <si>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</si>
  <si>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</si>
  <si>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</si>
  <si>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</si>
  <si>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</si>
  <si>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</si>
  <si>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</si>
  <si>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</si>
  <si>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</si>
  <si>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</si>
  <si>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</si>
  <si>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</si>
  <si>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</si>
  <si>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</si>
  <si>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</si>
  <si>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</si>
  <si>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</si>
  <si>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</si>
  <si>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</si>
  <si>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</si>
  <si>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</si>
  <si>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</si>
  <si>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</si>
  <si>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</si>
  <si>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</si>
  <si>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</si>
  <si>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</si>
  <si>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</si>
  <si>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</si>
  <si>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</si>
  <si>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</si>
  <si>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</si>
  <si>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</si>
  <si>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</si>
  <si>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</si>
  <si>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</si>
  <si>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</si>
  <si>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</si>
  <si>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</si>
  <si>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</si>
  <si>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</si>
  <si>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</si>
  <si>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</si>
  <si>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</si>
  <si>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</si>
  <si>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</si>
  <si>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</si>
  <si>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</si>
  <si>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</si>
  <si>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</si>
  <si>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</si>
  <si>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</si>
  <si>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</si>
  <si>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</si>
  <si>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</si>
  <si>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</si>
  <si>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</si>
  <si>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</si>
  <si>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</si>
  <si>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</si>
  <si>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</si>
  <si>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</si>
  <si>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</si>
  <si>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</si>
  <si>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</si>
  <si>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</si>
  <si>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</si>
  <si>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</si>
  <si>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</si>
  <si>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</si>
  <si>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</si>
  <si>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</si>
  <si>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</si>
  <si>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</si>
  <si>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</si>
  <si>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</si>
  <si>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</si>
  <si>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</si>
  <si>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</si>
  <si>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</si>
  <si>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</si>
  <si>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</si>
  <si>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</si>
  <si>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</si>
  <si>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</si>
  <si>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</si>
  <si>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</si>
  <si>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</si>
  <si>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</si>
  <si>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</si>
  <si>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</si>
  <si>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</si>
  <si>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</si>
  <si>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</si>
  <si>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</si>
  <si>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</si>
  <si>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</si>
  <si>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</si>
  <si>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</si>
  <si>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</si>
  <si>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</si>
  <si>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</si>
  <si>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</si>
  <si>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</si>
  <si>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</si>
  <si>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</si>
  <si>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</si>
  <si>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</si>
  <si>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</si>
  <si>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</si>
  <si>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</si>
  <si>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</si>
  <si>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</si>
  <si>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</si>
  <si>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</si>
  <si>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</si>
  <si>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</si>
  <si>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</si>
  <si>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</si>
  <si>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</si>
  <si>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</si>
  <si>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</si>
  <si>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</si>
  <si>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</si>
  <si>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</si>
  <si>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</si>
  <si>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</si>
  <si>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</si>
  <si>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</si>
  <si>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</si>
  <si>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</si>
  <si>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</si>
  <si>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</si>
  <si>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</si>
  <si>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</si>
  <si>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</si>
  <si>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</si>
  <si>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</si>
  <si>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</si>
  <si>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</si>
  <si>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</si>
  <si>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</si>
  <si>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</si>
  <si>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</si>
  <si>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</si>
  <si>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</si>
  <si>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</si>
  <si>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</si>
  <si>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</si>
  <si>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</si>
  <si>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</si>
  <si>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</si>
  <si>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</si>
  <si>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</si>
  <si>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</si>
  <si>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</si>
  <si>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</si>
  <si>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</si>
  <si>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</si>
  <si>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</si>
  <si>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</si>
  <si>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</si>
  <si>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</si>
  <si>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</si>
  <si>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</si>
  <si>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</si>
  <si>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</si>
  <si>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</si>
  <si>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</si>
  <si>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</si>
  <si>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</si>
  <si>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</si>
  <si>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</si>
  <si>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</si>
  <si>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</si>
  <si>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</si>
  <si>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</si>
  <si>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</si>
  <si>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</si>
  <si>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</si>
  <si>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</si>
  <si>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</si>
  <si>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</si>
  <si>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</si>
  <si>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</si>
  <si>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</si>
  <si>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</si>
  <si>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</si>
  <si>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</si>
  <si>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</si>
  <si>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</si>
  <si>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</si>
  <si>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</si>
  <si>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</si>
  <si>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</si>
  <si>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</si>
  <si>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</si>
  <si>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</si>
  <si>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</si>
  <si>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</si>
  <si>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</si>
  <si>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</si>
  <si>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</si>
  <si>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</si>
  <si>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</si>
  <si>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</si>
  <si>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</si>
  <si>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</si>
  <si>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</si>
  <si>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</si>
  <si>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</si>
  <si>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</si>
  <si>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</si>
  <si>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</si>
  <si>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</si>
  <si>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</si>
  <si>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</si>
  <si>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</si>
  <si>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</si>
  <si>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</si>
  <si>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</si>
  <si>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</si>
  <si>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</si>
  <si>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</si>
  <si>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</si>
  <si>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</si>
  <si>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</si>
  <si>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</si>
  <si>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</si>
  <si>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</si>
  <si>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</si>
  <si>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</si>
  <si>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</si>
  <si>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</si>
  <si>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</si>
  <si>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</si>
  <si>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</si>
  <si>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</si>
  <si>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</si>
  <si>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</si>
  <si>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</si>
  <si>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</si>
  <si>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</si>
  <si>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</si>
  <si>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</si>
  <si>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</si>
  <si>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</si>
  <si>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</si>
  <si>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</si>
  <si>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</si>
  <si>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</si>
  <si>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</si>
  <si>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</si>
  <si>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</si>
  <si>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</si>
  <si>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</si>
  <si>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</si>
  <si>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</si>
  <si>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</si>
  <si>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</si>
  <si>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</si>
  <si>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</si>
  <si>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</si>
  <si>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</si>
  <si>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</si>
  <si>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</si>
  <si>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</si>
  <si>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</si>
  <si>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</si>
  <si>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</si>
  <si>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</si>
  <si>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</si>
  <si>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</si>
  <si>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</si>
  <si>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</si>
  <si>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</si>
  <si>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</si>
  <si>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</si>
  <si>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</si>
  <si>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</si>
  <si>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</si>
  <si>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</si>
  <si>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</si>
  <si>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</si>
  <si>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</si>
  <si>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</si>
  <si>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</si>
  <si>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</si>
  <si>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</si>
  <si>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</si>
  <si>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</si>
  <si>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</si>
  <si>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</si>
  <si>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</si>
  <si>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</si>
  <si>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</si>
  <si>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</si>
  <si>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</si>
  <si>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</si>
  <si>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</si>
  <si>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</si>
  <si>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</si>
  <si>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</si>
  <si>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</si>
  <si>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</si>
  <si>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</si>
  <si>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</si>
  <si>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</si>
  <si>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</si>
  <si>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</si>
  <si>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</si>
  <si>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</si>
  <si>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</si>
  <si>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</si>
  <si>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</si>
  <si>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</si>
  <si>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</si>
  <si>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</si>
  <si>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</si>
  <si>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</si>
  <si>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</si>
  <si>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</si>
  <si>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</si>
  <si>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</si>
  <si>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</si>
  <si>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</si>
  <si>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</si>
  <si>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</si>
  <si>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</si>
  <si>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</si>
  <si>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</si>
  <si>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</si>
  <si>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</si>
  <si>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</si>
  <si>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</si>
  <si>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</si>
  <si>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</si>
  <si>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</si>
  <si>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</si>
  <si>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</si>
  <si>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</si>
  <si>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</si>
  <si>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</si>
  <si>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</si>
  <si>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</si>
  <si>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</si>
  <si>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</si>
  <si>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</si>
  <si>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</si>
  <si>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</si>
  <si>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</si>
  <si>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</si>
  <si>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</si>
  <si>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</si>
  <si>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</si>
  <si>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</si>
  <si>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</si>
  <si>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</si>
  <si>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</si>
  <si>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</si>
  <si>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</si>
  <si>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</si>
  <si>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</si>
  <si>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</si>
  <si>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</si>
  <si>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</si>
  <si>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</si>
  <si>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</si>
  <si>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</si>
  <si>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</si>
  <si>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</si>
  <si>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</si>
  <si>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</si>
  <si>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</si>
  <si>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</si>
  <si>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</si>
  <si>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</si>
  <si>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</si>
  <si>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</si>
  <si>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</si>
  <si>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</si>
  <si>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</si>
  <si>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</si>
  <si>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</si>
  <si>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</si>
  <si>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</si>
  <si>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</si>
  <si>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</si>
  <si>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</si>
  <si>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</si>
  <si>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</si>
  <si>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</si>
  <si>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</si>
  <si>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</si>
  <si>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</si>
  <si>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</si>
  <si>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</si>
  <si>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</si>
  <si>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</si>
  <si>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</si>
  <si>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</si>
  <si>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</si>
  <si>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</si>
  <si>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</si>
  <si>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</si>
  <si>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</si>
  <si>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</si>
  <si>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</si>
  <si>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</si>
  <si>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</si>
  <si>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</si>
  <si>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</si>
  <si>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</si>
  <si>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</si>
  <si>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</si>
  <si>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</si>
  <si>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</si>
  <si>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</si>
  <si>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</si>
  <si>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</si>
  <si>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</si>
  <si>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</si>
  <si>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</si>
  <si>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</si>
  <si>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</si>
  <si>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</si>
  <si>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</si>
  <si>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</si>
  <si>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</si>
  <si>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</si>
  <si>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</si>
  <si>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</si>
  <si>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</si>
  <si>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</si>
  <si>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</si>
  <si>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</si>
  <si>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</si>
  <si>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</si>
  <si>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</si>
  <si>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</si>
  <si>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</si>
  <si>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</si>
  <si>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</si>
  <si>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</si>
  <si>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</si>
  <si>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</si>
  <si>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</si>
  <si>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</si>
  <si>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</si>
  <si>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</si>
  <si>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</si>
  <si>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</si>
  <si>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</si>
  <si>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</si>
  <si>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</si>
  <si>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</si>
  <si>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</si>
  <si>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</si>
  <si>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</si>
  <si>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</si>
  <si>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</si>
  <si>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</si>
  <si>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</si>
  <si>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</si>
  <si>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</si>
  <si>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</si>
  <si>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</si>
  <si>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</si>
  <si>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</si>
  <si>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</si>
  <si>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</si>
  <si>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</si>
  <si>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</si>
  <si>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</si>
  <si>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</si>
  <si>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</si>
  <si>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</si>
  <si>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</si>
  <si>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</si>
  <si>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</si>
  <si>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</si>
  <si>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</si>
  <si>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</si>
  <si>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</si>
  <si>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</si>
  <si>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</si>
  <si>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</si>
  <si>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</si>
  <si>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</si>
  <si>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</si>
  <si>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</si>
  <si>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</si>
  <si>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</si>
  <si>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</si>
  <si>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</si>
  <si>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</si>
  <si>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</si>
  <si>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</si>
  <si>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</si>
  <si>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</si>
  <si>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</si>
  <si>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</si>
  <si>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</si>
  <si>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</si>
  <si>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</si>
  <si>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</si>
  <si>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</si>
  <si>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</si>
  <si>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</si>
  <si>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</si>
  <si>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</si>
  <si>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</si>
  <si>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</si>
  <si>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</si>
  <si>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</si>
  <si>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</si>
  <si>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</si>
  <si>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</si>
  <si>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</si>
  <si>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</si>
  <si>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</si>
  <si>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</si>
  <si>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</si>
  <si>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</si>
  <si>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</si>
  <si>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</si>
  <si>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</si>
  <si>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</si>
  <si>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</si>
  <si>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</si>
  <si>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</si>
  <si>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</si>
  <si>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</si>
  <si>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</si>
  <si>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</si>
  <si>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</si>
  <si>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</si>
  <si>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</si>
  <si>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</si>
  <si>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</si>
  <si>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</si>
  <si>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</si>
  <si>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</si>
  <si>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</si>
  <si>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</si>
  <si>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</si>
  <si>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</si>
  <si>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</si>
  <si>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</si>
  <si>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</si>
  <si>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</si>
  <si>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</si>
  <si>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</si>
  <si>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</si>
  <si>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</si>
  <si>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</si>
  <si>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</si>
  <si>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</si>
  <si>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</si>
  <si>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</si>
  <si>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</si>
  <si>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</si>
  <si>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</si>
  <si>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</si>
  <si>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</si>
  <si>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</si>
  <si>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</si>
  <si>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</si>
  <si>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</si>
  <si>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</si>
  <si>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</si>
  <si>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</si>
  <si>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</si>
  <si>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</si>
  <si>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</si>
  <si>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</si>
  <si>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</si>
  <si>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</si>
  <si>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</si>
  <si>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</si>
  <si>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</si>
  <si>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</si>
  <si>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</si>
  <si>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</si>
  <si>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</si>
  <si>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</si>
  <si>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</si>
  <si>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</si>
  <si>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</si>
  <si>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</si>
  <si>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</si>
  <si>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</si>
  <si>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</si>
  <si>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</si>
  <si>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</si>
  <si>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</si>
  <si>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</si>
  <si>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</si>
  <si>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</si>
  <si>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</si>
  <si>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</si>
  <si>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</si>
  <si>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</si>
  <si>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</si>
  <si>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</si>
  <si>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</si>
  <si>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</si>
  <si>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</si>
  <si>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</si>
  <si>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</si>
  <si>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</si>
  <si>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</si>
  <si>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</si>
  <si>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</si>
  <si>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</si>
  <si>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</si>
  <si>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</si>
  <si>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</si>
  <si>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</si>
  <si>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</si>
  <si>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</si>
  <si>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</si>
  <si>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</si>
  <si>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</si>
  <si>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</si>
  <si>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</si>
  <si>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</si>
  <si>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</si>
  <si>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</si>
  <si>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</si>
  <si>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</si>
  <si>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</si>
  <si>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</si>
  <si>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</si>
  <si>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</si>
  <si>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</si>
  <si>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</si>
  <si>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</si>
  <si>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</si>
  <si>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</si>
  <si>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</si>
  <si>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</si>
  <si>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</si>
  <si>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</si>
  <si>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</si>
  <si>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</si>
  <si>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</si>
  <si>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</si>
  <si>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</si>
  <si>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</si>
  <si>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</si>
  <si>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</si>
  <si>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</si>
  <si>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</si>
  <si>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</si>
  <si>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</si>
  <si>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</si>
  <si>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</si>
  <si>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</si>
  <si>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</si>
  <si>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</si>
  <si>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</si>
  <si>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</si>
  <si>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</si>
  <si>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</si>
  <si>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</si>
  <si>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</si>
  <si>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</si>
  <si>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</si>
  <si>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</si>
  <si>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</si>
  <si>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</si>
  <si>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</si>
  <si>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</si>
  <si>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</si>
  <si>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</si>
  <si>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</si>
  <si>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</si>
  <si>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</si>
  <si>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</si>
  <si>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</si>
  <si>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</si>
  <si>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</si>
  <si>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</si>
  <si>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</si>
  <si>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</si>
  <si>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</si>
  <si>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</si>
  <si>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</si>
  <si>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</si>
  <si>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</si>
  <si>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</si>
  <si>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</si>
  <si>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</si>
  <si>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</si>
  <si>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</si>
  <si>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</si>
  <si>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</si>
  <si>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</si>
  <si>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</si>
  <si>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</si>
  <si>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</si>
  <si>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</si>
  <si>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</si>
  <si>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</si>
  <si>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</si>
  <si>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</si>
  <si>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</si>
  <si>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</si>
  <si>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</si>
  <si>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</si>
  <si>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</si>
  <si>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</si>
  <si>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</si>
  <si>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</si>
  <si>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</si>
  <si>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</si>
  <si>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</si>
  <si>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</si>
  <si>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</si>
  <si>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</si>
  <si>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</si>
  <si>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</si>
  <si>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</si>
  <si>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</si>
  <si>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</si>
  <si>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</si>
  <si>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</si>
  <si>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</si>
  <si>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</si>
  <si>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</si>
  <si>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</si>
  <si>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</si>
  <si>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</si>
  <si>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</si>
  <si>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</si>
  <si>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</si>
  <si>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</si>
  <si>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</si>
  <si>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</si>
  <si>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</si>
  <si>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</si>
  <si>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</si>
  <si>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</si>
  <si>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</si>
  <si>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</si>
  <si>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</si>
  <si>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</si>
  <si>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</si>
  <si>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</si>
  <si>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</si>
  <si>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</si>
  <si>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</si>
  <si>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</si>
  <si>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</si>
  <si>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</si>
  <si>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</si>
  <si>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</si>
  <si>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</si>
  <si>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</si>
  <si>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</si>
  <si>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</si>
  <si>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</si>
  <si>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</si>
  <si>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</si>
  <si>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</si>
  <si>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</si>
  <si>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</si>
  <si>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</si>
  <si>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</si>
  <si>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</si>
  <si>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</si>
  <si>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</si>
  <si>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</si>
  <si>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</si>
  <si>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</si>
  <si>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</si>
  <si>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</si>
  <si>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</si>
  <si>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</si>
  <si>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</si>
  <si>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</si>
  <si>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</si>
  <si>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</si>
  <si>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</si>
  <si>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</si>
  <si>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</si>
  <si>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</si>
  <si>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</si>
  <si>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</si>
  <si>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</si>
  <si>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</si>
  <si>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</si>
  <si>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</si>
  <si>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</si>
  <si>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</si>
  <si>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</si>
  <si>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</si>
  <si>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</si>
  <si>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</si>
  <si>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</si>
  <si>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</si>
  <si>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</si>
  <si>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</si>
  <si>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</si>
  <si>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</si>
  <si>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</si>
  <si>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</si>
  <si>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</si>
  <si>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</si>
  <si>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</si>
  <si>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</si>
  <si>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</si>
  <si>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</si>
  <si>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</si>
  <si>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</si>
  <si>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</si>
  <si>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</si>
  <si>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</si>
  <si>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</si>
  <si>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</si>
  <si>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</si>
  <si>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</si>
  <si>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</si>
  <si>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</si>
  <si>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</si>
  <si>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</si>
  <si>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</si>
  <si>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</si>
  <si>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</si>
  <si>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</si>
  <si>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</si>
  <si>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</si>
  <si>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</si>
  <si>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</si>
  <si>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</si>
  <si>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</si>
  <si>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</si>
  <si>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</si>
  <si>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</si>
  <si>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</si>
  <si>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</si>
  <si>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</si>
  <si>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</si>
  <si>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</si>
  <si>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</si>
  <si>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</si>
  <si>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</si>
  <si>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</si>
  <si>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</si>
  <si>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</si>
  <si>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</si>
  <si>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</si>
  <si>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</si>
  <si>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</si>
  <si>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</si>
  <si>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</si>
  <si>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</si>
  <si>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</si>
  <si>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</si>
  <si>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</si>
  <si>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</si>
  <si>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</si>
  <si>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</si>
  <si>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</si>
  <si>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</si>
  <si>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</si>
  <si>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</si>
  <si>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</si>
  <si>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</si>
  <si>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</si>
  <si>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</si>
  <si>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</si>
  <si>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</si>
  <si>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</si>
  <si>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</si>
  <si>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</si>
  <si>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</si>
  <si>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</si>
  <si>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</si>
  <si>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</si>
  <si>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</si>
  <si>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</si>
  <si>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</si>
  <si>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</si>
  <si>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</si>
  <si>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</si>
  <si>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</si>
  <si>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</si>
  <si>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</si>
  <si>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</si>
  <si>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</si>
  <si>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</si>
  <si>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</si>
  <si>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</si>
  <si>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</si>
  <si>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</si>
  <si>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</si>
  <si>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</si>
  <si>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</si>
  <si>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</si>
  <si>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</si>
  <si>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</si>
  <si>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</si>
  <si>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</si>
  <si>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</si>
  <si>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</si>
  <si>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</si>
  <si>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</si>
  <si>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</si>
  <si>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</si>
  <si>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</si>
  <si>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</si>
  <si>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</si>
  <si>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</si>
  <si>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</si>
  <si>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</si>
  <si>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</si>
  <si>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</si>
  <si>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</si>
  <si>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</si>
  <si>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</si>
  <si>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</si>
  <si>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</si>
  <si>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</si>
  <si>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</si>
  <si>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</si>
  <si>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</si>
  <si>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</si>
  <si>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</si>
  <si>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</si>
  <si>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</si>
  <si>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</si>
  <si>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</si>
  <si>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</si>
  <si>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</si>
  <si>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</si>
  <si>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</si>
  <si>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</si>
  <si>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</si>
  <si>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</si>
  <si>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</si>
  <si>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</si>
  <si>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</si>
  <si>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</si>
  <si>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</si>
  <si>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</si>
  <si>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</si>
  <si>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</si>
  <si>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</si>
  <si>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</si>
  <si>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</si>
  <si>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</si>
  <si>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</si>
  <si>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</si>
  <si>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</si>
  <si>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</si>
  <si>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</si>
  <si>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</si>
  <si>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</si>
  <si>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</si>
  <si>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</si>
  <si>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</si>
  <si>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</si>
  <si>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</si>
  <si>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</si>
  <si>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</si>
  <si>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</si>
  <si>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</si>
  <si>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</si>
  <si>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</si>
  <si>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</si>
  <si>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</si>
  <si>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</si>
  <si>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</si>
  <si>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</si>
  <si>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</si>
  <si>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</si>
  <si>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</si>
  <si>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</si>
  <si>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</si>
  <si>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</si>
  <si>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</si>
  <si>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</si>
  <si>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</si>
  <si>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</si>
  <si>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</si>
  <si>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</si>
  <si>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</si>
  <si>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</si>
  <si>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</si>
  <si>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</si>
  <si>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</si>
  <si>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</si>
  <si>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</si>
  <si>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</si>
  <si>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</si>
  <si>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</si>
  <si>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</si>
  <si>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</si>
  <si>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</si>
  <si>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</si>
  <si>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</si>
  <si>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</si>
  <si>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</si>
  <si>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</si>
  <si>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</si>
  <si>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</si>
  <si>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</si>
  <si>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</si>
  <si>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</si>
  <si>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</si>
  <si>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</si>
  <si>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</si>
  <si>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</si>
  <si>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</si>
  <si>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</si>
  <si>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</si>
  <si>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</si>
  <si>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</si>
  <si>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</si>
  <si>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</si>
  <si>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</si>
  <si>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</si>
  <si>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</si>
  <si>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</si>
  <si>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</si>
  <si>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</si>
  <si>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</si>
  <si>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</si>
  <si>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</si>
  <si>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</si>
  <si>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</si>
  <si>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</si>
  <si>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</si>
  <si>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</si>
  <si>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</si>
  <si>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</si>
  <si>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</si>
  <si>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</si>
  <si>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</si>
  <si>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</si>
  <si>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</si>
  <si>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</si>
  <si>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</si>
  <si>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</si>
  <si>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</si>
  <si>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</si>
  <si>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</si>
  <si>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</si>
  <si>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</si>
  <si>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</si>
  <si>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</si>
  <si>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</si>
  <si>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</si>
  <si>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</si>
  <si>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</si>
  <si>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</si>
  <si>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</si>
  <si>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</si>
  <si>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</si>
  <si>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</si>
  <si>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</si>
  <si>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</si>
  <si>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</si>
  <si>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</si>
  <si>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</si>
  <si>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</si>
  <si>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</si>
  <si>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</si>
  <si>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</si>
  <si>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</si>
  <si>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</si>
  <si>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</si>
  <si>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</si>
  <si>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</si>
  <si>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</si>
  <si>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</si>
  <si>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</si>
  <si>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</si>
  <si>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</si>
  <si>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</si>
  <si>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</si>
  <si>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</si>
  <si>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</si>
  <si>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</si>
  <si>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</si>
  <si>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</si>
  <si>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</si>
  <si>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</si>
  <si>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</si>
  <si>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</si>
  <si>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</si>
  <si>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</si>
  <si>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</si>
  <si>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</si>
  <si>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</si>
  <si>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</si>
  <si>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</si>
  <si>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</si>
  <si>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</si>
  <si>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</si>
  <si>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</si>
  <si>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</si>
  <si>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</si>
  <si>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</si>
  <si>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</si>
  <si>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</si>
  <si>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</si>
  <si>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</si>
  <si>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</si>
  <si>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</si>
  <si>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</si>
  <si>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</si>
  <si>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</si>
  <si>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</si>
  <si>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</si>
  <si>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</si>
  <si>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</si>
  <si>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</si>
  <si>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</si>
  <si>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</si>
  <si>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</si>
  <si>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</si>
  <si>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</si>
  <si>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</si>
  <si>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</si>
  <si>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</si>
  <si>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</si>
  <si>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</si>
  <si>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</si>
  <si>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</si>
  <si>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</si>
  <si>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</si>
  <si>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</si>
  <si>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</si>
  <si>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</si>
  <si>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</si>
  <si>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</si>
  <si>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</si>
  <si>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</si>
  <si>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</si>
  <si>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</si>
  <si>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</si>
  <si>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</si>
  <si>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</si>
  <si>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</si>
  <si>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</si>
  <si>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</si>
  <si>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</si>
  <si>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</si>
  <si>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</si>
  <si>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</si>
  <si>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</si>
  <si>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</si>
  <si>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</si>
  <si>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</si>
  <si>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</si>
  <si>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</si>
  <si>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</si>
  <si>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</si>
  <si>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</si>
  <si>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</si>
  <si>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</si>
  <si>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</si>
  <si>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</si>
  <si>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</si>
  <si>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</si>
  <si>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</si>
  <si>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</si>
  <si>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</si>
  <si>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</si>
  <si>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</si>
  <si>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</si>
  <si>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</si>
  <si>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</si>
  <si>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</si>
  <si>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</si>
  <si>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</si>
  <si>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</si>
  <si>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</si>
  <si>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</si>
  <si>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</si>
  <si>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</si>
  <si>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</si>
  <si>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</si>
  <si>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</si>
  <si>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</si>
  <si>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</si>
  <si>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</si>
  <si>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</si>
  <si>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</si>
  <si>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</si>
  <si>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</si>
  <si>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</si>
  <si>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</si>
  <si>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</si>
  <si>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</si>
  <si>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</si>
  <si>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</si>
  <si>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</si>
  <si>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</si>
  <si>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</si>
  <si>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</si>
  <si>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</si>
  <si>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</si>
  <si>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</si>
  <si>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</si>
  <si>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</si>
  <si>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</si>
  <si>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</si>
  <si>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</si>
  <si>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</si>
  <si>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</si>
  <si>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</si>
  <si>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</si>
  <si>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</si>
  <si>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</si>
  <si>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</si>
  <si>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</si>
  <si>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</si>
  <si>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</si>
  <si>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</si>
  <si>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</si>
  <si>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</si>
  <si>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</si>
  <si>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</si>
  <si>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</si>
  <si>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</si>
  <si>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</si>
  <si>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</si>
  <si>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</si>
  <si>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</si>
  <si>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</si>
  <si>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</si>
  <si>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</si>
  <si>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</si>
  <si>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</si>
  <si>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</si>
  <si>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</si>
  <si>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</si>
  <si>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</si>
  <si>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</si>
  <si>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</si>
  <si>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</si>
  <si>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</si>
  <si>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</si>
  <si>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</si>
  <si>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</si>
  <si>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</si>
  <si>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</si>
  <si>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</si>
  <si>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</si>
  <si>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</si>
  <si>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</si>
  <si>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</si>
  <si>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</si>
  <si>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</si>
  <si>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</si>
  <si>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</si>
  <si>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</si>
  <si>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</si>
  <si>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</si>
  <si>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</si>
  <si>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</si>
  <si>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</si>
  <si>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</si>
  <si>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</si>
  <si>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</si>
  <si>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</si>
  <si>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</si>
  <si>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</si>
  <si>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</si>
  <si>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</si>
  <si>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</si>
  <si>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</si>
  <si>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</si>
  <si>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</si>
  <si>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</si>
  <si>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</si>
  <si>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</si>
  <si>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</si>
  <si>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</si>
  <si>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</si>
  <si>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</si>
  <si>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</si>
  <si>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</si>
  <si>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</si>
  <si>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</si>
  <si>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</si>
  <si>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</si>
  <si>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</si>
  <si>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</si>
  <si>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</si>
  <si>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</si>
  <si>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</si>
  <si>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</si>
  <si>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</si>
  <si>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</si>
  <si>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</si>
  <si>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</si>
  <si>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</si>
  <si>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</si>
  <si>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</si>
  <si>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</si>
  <si>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</si>
  <si>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</si>
  <si>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</si>
  <si>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</si>
  <si>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</si>
  <si>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</si>
  <si>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</si>
  <si>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</si>
  <si>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</si>
  <si>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</si>
  <si>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</si>
  <si>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</si>
  <si>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</si>
  <si>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</si>
  <si>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</si>
  <si>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</si>
  <si>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</si>
  <si>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</si>
  <si>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</si>
  <si>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</si>
  <si>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</si>
  <si>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</si>
  <si>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</si>
  <si>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</si>
  <si>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</si>
  <si>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</si>
  <si>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</si>
  <si>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</si>
  <si>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</si>
  <si>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</si>
  <si>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</si>
  <si>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</si>
  <si>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</si>
  <si>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</si>
  <si>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</si>
  <si>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</si>
  <si>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</si>
  <si>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</si>
  <si>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</si>
  <si>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</si>
  <si>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</si>
  <si>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</si>
  <si>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</si>
  <si>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</si>
  <si>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</si>
  <si>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</si>
  <si>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</si>
  <si>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</si>
  <si>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</si>
  <si>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</si>
  <si>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</si>
  <si>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</si>
  <si>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</si>
  <si>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</si>
  <si>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</si>
  <si>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</si>
  <si>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</si>
  <si>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</si>
  <si>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</si>
  <si>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</si>
  <si>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</si>
  <si>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</si>
  <si>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</si>
  <si>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</si>
  <si>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</si>
  <si>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</si>
  <si>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</si>
  <si>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</si>
  <si>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</si>
  <si>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</si>
  <si>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</si>
  <si>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</si>
  <si>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</si>
  <si>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</si>
  <si>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</si>
  <si>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</si>
  <si>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</si>
  <si>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</si>
  <si>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</si>
  <si>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</si>
  <si>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</si>
  <si>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</si>
  <si>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</si>
  <si>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</si>
  <si>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</si>
  <si>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</si>
  <si>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</si>
  <si>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</si>
  <si>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</si>
  <si>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</si>
  <si>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</si>
  <si>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</si>
  <si>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</si>
  <si>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</si>
  <si>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</si>
  <si>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</si>
  <si>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</si>
  <si>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</si>
  <si>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</si>
  <si>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</si>
  <si>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</si>
  <si>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</si>
  <si>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</si>
  <si>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</si>
  <si>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</si>
  <si>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</si>
  <si>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</si>
  <si>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</si>
  <si>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</si>
  <si>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</si>
  <si>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</si>
  <si>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</si>
  <si>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</si>
  <si>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</si>
  <si>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</si>
  <si>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</si>
  <si>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</si>
  <si>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</si>
  <si>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</si>
  <si>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</si>
  <si>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</si>
  <si>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</si>
  <si>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</si>
  <si>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</si>
  <si>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</si>
  <si>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</si>
  <si>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</si>
  <si>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</si>
  <si>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</si>
  <si>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</si>
  <si>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</si>
  <si>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</si>
  <si>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</si>
  <si>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</si>
  <si>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</si>
  <si>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</si>
  <si>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</si>
  <si>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</si>
  <si>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</si>
  <si>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</si>
  <si>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</si>
  <si>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</si>
  <si>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</si>
  <si>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</si>
  <si>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</si>
  <si>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</si>
  <si>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</si>
  <si>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</si>
  <si>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</si>
  <si>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</si>
  <si>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</si>
  <si>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</si>
  <si>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</si>
  <si>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</si>
  <si>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</si>
  <si>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</si>
  <si>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</si>
  <si>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</si>
  <si>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</si>
  <si>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</si>
  <si>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</si>
  <si>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</si>
  <si>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</si>
  <si>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</si>
  <si>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</si>
  <si>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</si>
  <si>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</si>
  <si>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</si>
  <si>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</si>
  <si>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</si>
  <si>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</si>
  <si>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</si>
  <si>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</si>
  <si>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</si>
  <si>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</si>
  <si>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</si>
  <si>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</si>
  <si>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</si>
  <si>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</si>
  <si>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</si>
  <si>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</si>
  <si>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</si>
  <si>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</si>
  <si>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</si>
  <si>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</si>
  <si>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</si>
  <si>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</si>
  <si>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</si>
  <si>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</si>
  <si>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</si>
  <si>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</si>
  <si>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</si>
  <si>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</si>
  <si>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</si>
  <si>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</si>
  <si>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</si>
  <si>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</si>
  <si>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</si>
  <si>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</si>
  <si>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</si>
  <si>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</si>
  <si>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</si>
  <si>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</si>
  <si>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</si>
  <si>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</si>
  <si>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</si>
  <si>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</si>
  <si>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</si>
  <si>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</si>
  <si>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</si>
  <si>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</si>
  <si>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</si>
  <si>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</si>
  <si>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</si>
  <si>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</si>
  <si>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</si>
  <si>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</si>
  <si>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</si>
  <si>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</si>
  <si>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</si>
  <si>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</si>
  <si>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</si>
  <si>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</si>
  <si>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</si>
  <si>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</si>
  <si>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</si>
  <si>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</si>
  <si>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</si>
  <si>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</si>
  <si>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</si>
  <si>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</si>
  <si>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</si>
  <si>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</si>
  <si>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</si>
  <si>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</si>
  <si>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</si>
  <si>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</si>
  <si>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</si>
  <si>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</si>
  <si>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</si>
  <si>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</si>
  <si>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</si>
  <si>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</si>
  <si>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</si>
  <si>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</si>
  <si>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</si>
  <si>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</si>
  <si>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</si>
  <si>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</si>
  <si>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</si>
  <si>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</si>
  <si>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</si>
  <si>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</si>
  <si>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</si>
  <si>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</si>
  <si>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</si>
  <si>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</si>
  <si>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</si>
  <si>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</si>
  <si>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</si>
  <si>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</si>
  <si>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</si>
  <si>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</si>
  <si>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</si>
  <si>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</si>
  <si>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</si>
  <si>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</si>
  <si>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</si>
  <si>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</si>
  <si>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</si>
  <si>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</si>
  <si>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</si>
  <si>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</si>
  <si>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</si>
  <si>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</si>
  <si>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</si>
  <si>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</si>
  <si>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</si>
  <si>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</si>
  <si>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</si>
  <si>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</si>
  <si>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</si>
  <si>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</si>
  <si>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</si>
  <si>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</si>
  <si>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</si>
  <si>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</si>
  <si>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</si>
  <si>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</si>
  <si>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</si>
  <si>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</si>
  <si>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</si>
  <si>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</si>
  <si>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</si>
  <si>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</si>
  <si>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</si>
  <si>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</si>
  <si>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</si>
  <si>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</si>
  <si>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</si>
  <si>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</si>
  <si>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</si>
  <si>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</si>
  <si>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</si>
  <si>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</si>
  <si>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</si>
  <si>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</si>
  <si>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</si>
  <si>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</si>
  <si>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</si>
  <si>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</si>
  <si>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</si>
  <si>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</si>
  <si>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</si>
  <si>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</si>
  <si>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</si>
  <si>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</si>
  <si>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</si>
  <si>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</si>
  <si>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</si>
  <si>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</si>
  <si>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</si>
  <si>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</si>
  <si>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</si>
  <si>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</si>
  <si>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</si>
  <si>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</si>
  <si>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</si>
  <si>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</si>
  <si>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</si>
  <si>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</si>
  <si>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</si>
  <si>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</si>
  <si>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</si>
  <si>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</si>
  <si>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</si>
  <si>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</si>
  <si>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</si>
  <si>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</si>
  <si>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</si>
  <si>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</si>
  <si>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</si>
  <si>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</si>
  <si>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</si>
  <si>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</si>
  <si>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</si>
  <si>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</si>
  <si>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</si>
  <si>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</si>
  <si>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</si>
  <si>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</si>
  <si>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</si>
  <si>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</si>
  <si>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</si>
  <si>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</si>
  <si>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</si>
  <si>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</si>
  <si>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</si>
  <si>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</si>
  <si>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</si>
  <si>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</si>
  <si>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</si>
  <si>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</si>
  <si>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</si>
  <si>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</si>
  <si>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</si>
  <si>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</si>
  <si>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</si>
  <si>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</si>
  <si>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</si>
  <si>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</si>
  <si>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</si>
  <si>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</si>
  <si>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</si>
  <si>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</si>
  <si>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</si>
  <si>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</si>
  <si>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</si>
  <si>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</si>
  <si>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</si>
  <si>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</si>
  <si>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</si>
  <si>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</si>
  <si>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</si>
  <si>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</si>
  <si>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</si>
  <si>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</si>
  <si>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</si>
  <si>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</si>
  <si>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</si>
  <si>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</si>
  <si>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</si>
  <si>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</si>
  <si>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</si>
  <si>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</si>
  <si>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</si>
  <si>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</si>
  <si>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</si>
  <si>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</si>
  <si>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</si>
  <si>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</si>
  <si>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</si>
  <si>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</si>
  <si>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</si>
  <si>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</si>
  <si>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</si>
  <si>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</si>
  <si>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</si>
  <si>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</si>
  <si>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</si>
  <si>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</si>
  <si>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</si>
  <si>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</si>
  <si>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</si>
  <si>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</si>
  <si>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</si>
  <si>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</si>
  <si>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</si>
  <si>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</si>
  <si>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</si>
  <si>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</si>
  <si>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</si>
  <si>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</si>
  <si>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</si>
  <si>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</si>
  <si>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</si>
  <si>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</si>
  <si>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</si>
  <si>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</si>
  <si>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</si>
  <si>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</si>
  <si>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</si>
  <si>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</si>
  <si>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</si>
  <si>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</si>
  <si>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</si>
  <si>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</si>
  <si>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</si>
  <si>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</si>
  <si>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</si>
  <si>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</si>
  <si>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</si>
  <si>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</si>
  <si>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</si>
  <si>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</si>
  <si>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</si>
  <si>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</si>
  <si>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</si>
  <si>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</si>
  <si>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</si>
  <si>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</si>
  <si>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</si>
  <si>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</si>
  <si>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</si>
  <si>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</si>
  <si>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</si>
  <si>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</si>
  <si>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</si>
  <si>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</si>
  <si>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</si>
  <si>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</si>
  <si>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</si>
  <si>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</si>
  <si>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</si>
  <si>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</si>
  <si>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</si>
  <si>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</si>
  <si>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</si>
  <si>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</si>
  <si>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</si>
  <si>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</si>
  <si>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</si>
  <si>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</si>
  <si>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</si>
  <si>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</si>
  <si>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</si>
  <si>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</si>
  <si>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</si>
  <si>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</si>
  <si>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</si>
  <si>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</si>
  <si>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</si>
  <si>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</si>
  <si>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</si>
  <si>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</si>
  <si>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</si>
  <si>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</si>
  <si>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</si>
  <si>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</si>
  <si>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</si>
  <si>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</si>
  <si>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</si>
  <si>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</si>
  <si>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</si>
  <si>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</si>
  <si>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</si>
  <si>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</si>
  <si>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</si>
  <si>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</si>
  <si>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</si>
  <si>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</si>
  <si>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</si>
  <si>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</si>
  <si>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</si>
  <si>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</si>
  <si>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</si>
  <si>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</si>
  <si>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</si>
  <si>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</si>
  <si>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</si>
  <si>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</si>
  <si>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</si>
  <si>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</si>
  <si>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</si>
  <si>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</si>
  <si>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</si>
  <si>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</si>
  <si>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</si>
  <si>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</si>
  <si>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</si>
  <si>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</si>
  <si>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</si>
  <si>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</si>
  <si>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</si>
  <si>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</si>
  <si>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</si>
  <si>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</si>
  <si>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</si>
  <si>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</si>
  <si>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</si>
  <si>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</si>
  <si>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</si>
  <si>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</si>
  <si>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</si>
  <si>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</si>
  <si>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</si>
  <si>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</si>
  <si>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</si>
  <si>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</si>
  <si>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</si>
  <si>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</si>
  <si>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</si>
  <si>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</si>
  <si>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</si>
  <si>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</si>
  <si>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</si>
  <si>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</si>
  <si>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</si>
  <si>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</si>
  <si>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</si>
  <si>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</si>
  <si>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</si>
  <si>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</si>
  <si>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</si>
  <si>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</si>
  <si>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</si>
  <si>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</si>
  <si>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</si>
  <si>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</si>
  <si>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</si>
  <si>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</si>
  <si>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</si>
  <si>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</si>
  <si>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</si>
  <si>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</si>
  <si>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</si>
  <si>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</si>
  <si>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</si>
  <si>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</si>
  <si>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</si>
  <si>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</si>
  <si>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</si>
  <si>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</si>
  <si>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</si>
  <si>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</si>
  <si>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</si>
  <si>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</si>
  <si>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</si>
  <si>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</si>
  <si>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</si>
  <si>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</si>
  <si>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</si>
  <si>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</si>
  <si>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</si>
  <si>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</si>
  <si>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</si>
  <si>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</si>
  <si>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</si>
  <si>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</si>
  <si>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</si>
  <si>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</si>
  <si>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</si>
  <si>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</si>
  <si>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</si>
  <si>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</si>
  <si>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</si>
  <si>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</si>
  <si>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</si>
  <si>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</si>
  <si>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</si>
  <si>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</si>
  <si>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</si>
  <si>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</si>
  <si>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</si>
  <si>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</si>
  <si>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</si>
  <si>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</si>
  <si>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</si>
  <si>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</si>
  <si>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</si>
  <si>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</si>
  <si>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</si>
  <si>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</si>
  <si>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</si>
  <si>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</si>
  <si>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</si>
  <si>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</si>
  <si>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</si>
  <si>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</si>
  <si>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</si>
  <si>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</si>
  <si>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</si>
  <si>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</si>
  <si>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</si>
  <si>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</si>
  <si>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</si>
  <si>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</si>
  <si>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</si>
  <si>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</si>
  <si>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</si>
  <si>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</si>
  <si>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</si>
  <si>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</si>
  <si>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</si>
  <si>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</si>
  <si>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</si>
  <si>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</si>
  <si>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</si>
  <si>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</si>
  <si>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</si>
  <si>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</si>
  <si>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</si>
  <si>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</si>
  <si>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</si>
  <si>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</si>
  <si>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</si>
  <si>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</si>
  <si>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</si>
  <si>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</si>
  <si>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</si>
  <si>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</si>
  <si>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</si>
  <si>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</si>
  <si>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</si>
  <si>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</si>
  <si>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</si>
  <si>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</si>
  <si>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</si>
  <si>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</si>
  <si>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</si>
  <si>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</si>
  <si>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</si>
  <si>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</si>
  <si>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</si>
  <si>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</si>
  <si>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</si>
  <si>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</si>
  <si>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</si>
  <si>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</si>
  <si>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</si>
  <si>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</si>
  <si>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</si>
  <si>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</si>
  <si>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</si>
  <si>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</si>
  <si>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</si>
  <si>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</si>
  <si>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</si>
  <si>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</si>
  <si>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</si>
  <si>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</si>
  <si>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</si>
  <si>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</si>
  <si>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</si>
  <si>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</si>
  <si>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</si>
  <si>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</si>
  <si>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</si>
  <si>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</si>
  <si>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</si>
  <si>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</si>
  <si>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</si>
  <si>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</si>
  <si>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</si>
  <si>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</si>
  <si>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</si>
  <si>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</si>
  <si>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</si>
  <si>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</si>
  <si>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</si>
  <si>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</si>
  <si>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</si>
  <si>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</si>
  <si>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</si>
  <si>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</si>
  <si>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</si>
  <si>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</si>
  <si>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</si>
  <si>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</si>
  <si>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</si>
  <si>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</si>
  <si>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</si>
  <si>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</si>
  <si>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</si>
  <si>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</si>
  <si>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</si>
  <si>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</si>
  <si>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</si>
  <si>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</si>
  <si>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</si>
  <si>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</si>
  <si>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</si>
  <si>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</si>
  <si>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</si>
  <si>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</si>
  <si>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</si>
  <si>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</si>
  <si>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</si>
  <si>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</si>
  <si>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</si>
  <si>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</si>
  <si>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</si>
  <si>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</si>
  <si>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</si>
  <si>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</si>
  <si>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</si>
  <si>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</si>
  <si>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</si>
  <si>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</si>
  <si>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</si>
  <si>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</si>
  <si>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</si>
  <si>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</si>
  <si>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</si>
  <si>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</si>
  <si>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</si>
  <si>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</si>
  <si>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</si>
  <si>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</si>
  <si>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</si>
  <si>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</si>
  <si>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</si>
  <si>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</si>
  <si>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</si>
  <si>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</si>
  <si>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</si>
  <si>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</si>
  <si>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</si>
  <si>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</si>
  <si>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</si>
  <si>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</si>
  <si>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</si>
  <si>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</si>
  <si>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</si>
  <si>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</si>
  <si>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</si>
  <si>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</si>
  <si>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</si>
  <si>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</si>
  <si>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</si>
  <si>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</si>
  <si>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</si>
  <si>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</si>
  <si>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</si>
  <si>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</si>
  <si>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</si>
  <si>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</si>
  <si>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</si>
  <si>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</si>
  <si>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</si>
  <si>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</si>
  <si>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</si>
  <si>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</si>
  <si>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</si>
  <si>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</si>
  <si>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</si>
  <si>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</si>
  <si>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</si>
  <si>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</si>
  <si>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</si>
  <si>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</si>
  <si>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</si>
  <si>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</si>
  <si>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</si>
  <si>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</si>
  <si>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</si>
  <si>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</si>
  <si>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</si>
  <si>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</si>
  <si>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</si>
  <si>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</si>
  <si>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</si>
  <si>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</si>
  <si>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</si>
  <si>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</si>
  <si>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</si>
  <si>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</si>
  <si>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</si>
  <si>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</si>
  <si>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</si>
  <si>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</si>
  <si>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</si>
  <si>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</si>
  <si>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</si>
  <si>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</si>
  <si>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</si>
  <si>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</si>
  <si>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</si>
  <si>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</si>
  <si>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</si>
  <si>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</si>
  <si>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</si>
  <si>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</si>
  <si>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</si>
  <si>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</si>
  <si>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</si>
  <si>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</si>
  <si>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</si>
  <si>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</si>
  <si>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</si>
  <si>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</si>
  <si>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</si>
  <si>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</si>
  <si>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</si>
  <si>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</si>
  <si>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</si>
  <si>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</si>
  <si>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</si>
  <si>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</si>
  <si>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</si>
  <si>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</si>
  <si>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</si>
  <si>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</si>
  <si>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</si>
  <si>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</si>
  <si>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</si>
  <si>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</si>
  <si>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</si>
  <si>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</si>
  <si>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</si>
  <si>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</si>
  <si>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</si>
  <si>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</si>
  <si>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</si>
  <si>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</si>
  <si>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</si>
  <si>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</si>
  <si>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</si>
  <si>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</si>
  <si>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</si>
  <si>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</si>
  <si>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</si>
  <si>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</si>
  <si>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</si>
  <si>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</si>
  <si>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</si>
  <si>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</si>
  <si>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</si>
  <si>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</si>
  <si>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</si>
  <si>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</si>
  <si>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</si>
  <si>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</si>
  <si>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</si>
  <si>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</si>
  <si>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</si>
  <si>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</si>
  <si>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</si>
  <si>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</si>
  <si>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</si>
  <si>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</si>
  <si>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</si>
  <si>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</si>
  <si>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</si>
  <si>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</si>
  <si>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</si>
  <si>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</si>
  <si>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</si>
  <si>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</si>
  <si>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</si>
  <si>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</si>
  <si>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</si>
  <si>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</si>
  <si>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</si>
  <si>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</si>
  <si>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</si>
  <si>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</si>
  <si>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</si>
  <si>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</si>
  <si>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</si>
  <si>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</si>
  <si>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</si>
  <si>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</si>
  <si>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</si>
  <si>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</si>
  <si>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</si>
  <si>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</si>
  <si>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</si>
  <si>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</si>
  <si>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</si>
  <si>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</si>
  <si>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</si>
  <si>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</si>
  <si>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</si>
  <si>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</si>
  <si>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</si>
  <si>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</si>
  <si>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</si>
  <si>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</si>
  <si>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</si>
  <si>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</si>
  <si>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</si>
  <si>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</si>
  <si>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</si>
  <si>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</si>
  <si>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</si>
  <si>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</si>
  <si>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</si>
  <si>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</si>
  <si>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</si>
  <si>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</si>
  <si>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</si>
  <si>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</si>
  <si>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</si>
  <si>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</si>
  <si>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</si>
  <si>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</si>
  <si>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</si>
  <si>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</si>
  <si>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</si>
  <si>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</si>
  <si>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</si>
  <si>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</si>
  <si>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</si>
  <si>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</si>
  <si>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</si>
  <si>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</si>
  <si>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</si>
  <si>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</si>
  <si>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</si>
  <si>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</si>
  <si>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</si>
  <si>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</si>
  <si>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</si>
  <si>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</si>
  <si>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</si>
  <si>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</si>
  <si>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</si>
  <si>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</si>
  <si>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</si>
  <si>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</si>
  <si>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</si>
  <si>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</si>
  <si>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</si>
  <si>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</si>
  <si>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</si>
  <si>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</si>
  <si>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</si>
  <si>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</si>
  <si>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</si>
  <si>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</si>
  <si>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</si>
  <si>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</si>
  <si>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</si>
  <si>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</si>
  <si>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</si>
  <si>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</si>
  <si>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</si>
  <si>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</si>
  <si>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</si>
  <si>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</si>
  <si>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</si>
  <si>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</si>
  <si>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</si>
  <si>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</si>
  <si>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</si>
  <si>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</si>
  <si>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</si>
  <si>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</si>
  <si>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</si>
  <si>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</si>
  <si>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</si>
  <si>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</si>
  <si>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</si>
  <si>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</si>
  <si>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</si>
  <si>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</si>
  <si>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</si>
  <si>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</si>
  <si>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</si>
  <si>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</si>
  <si>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</si>
  <si>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</si>
  <si>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</si>
  <si>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</si>
  <si>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</si>
  <si>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</si>
  <si>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</si>
  <si>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</si>
  <si>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</si>
  <si>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</si>
  <si>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</si>
  <si>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</si>
  <si>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</si>
  <si>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</si>
  <si>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</si>
  <si>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</si>
  <si>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</si>
  <si>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</si>
  <si>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</si>
  <si>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</si>
  <si>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</si>
  <si>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</si>
  <si>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</si>
  <si>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</si>
  <si>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</si>
  <si>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</si>
  <si>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</si>
  <si>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</si>
  <si>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</si>
  <si>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</si>
  <si>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</si>
  <si>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</si>
  <si>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</si>
  <si>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</si>
  <si>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</si>
  <si>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</si>
  <si>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</si>
  <si>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</si>
  <si>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</si>
  <si>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</si>
  <si>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</si>
  <si>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</si>
  <si>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</si>
  <si>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</si>
  <si>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</si>
  <si>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</si>
  <si>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</si>
  <si>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</si>
  <si>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</si>
  <si>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</si>
  <si>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</si>
  <si>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</si>
  <si>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</si>
  <si>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</si>
  <si>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</si>
  <si>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</si>
  <si>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</si>
  <si>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</si>
  <si>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</si>
  <si>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</si>
  <si>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</si>
  <si>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</si>
  <si>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</si>
  <si>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</si>
  <si>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</si>
  <si>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</si>
  <si>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</si>
  <si>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</si>
  <si>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</si>
  <si>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</si>
  <si>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</si>
  <si>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</si>
  <si>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</si>
  <si>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</si>
  <si>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</si>
  <si>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</si>
  <si>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</si>
  <si>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</si>
  <si>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</si>
  <si>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</si>
  <si>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</si>
  <si>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</si>
  <si>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</si>
  <si>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</si>
  <si>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</si>
  <si>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</si>
  <si>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</si>
  <si>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</si>
  <si>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</si>
  <si>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</si>
  <si>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</si>
  <si>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</si>
  <si>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</si>
  <si>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</si>
  <si>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</si>
  <si>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</si>
  <si>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</si>
  <si>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</si>
  <si>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</si>
  <si>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</si>
  <si>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</si>
  <si>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</si>
  <si>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</si>
  <si>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</si>
  <si>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</si>
  <si>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</si>
  <si>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</si>
  <si>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</si>
  <si>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</si>
  <si>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</si>
  <si>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</si>
  <si>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</si>
  <si>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</si>
  <si>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</si>
  <si>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</si>
  <si>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</si>
  <si>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</si>
  <si>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</si>
  <si>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</si>
  <si>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</si>
  <si>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</si>
  <si>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</si>
  <si>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</si>
  <si>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</si>
  <si>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</si>
  <si>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</si>
  <si>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</si>
  <si>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</si>
  <si>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</si>
  <si>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</si>
  <si>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</si>
  <si>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</si>
  <si>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</si>
  <si>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</si>
  <si>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</si>
  <si>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</si>
  <si>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</si>
  <si>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</si>
  <si>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</si>
  <si>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</si>
  <si>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</si>
  <si>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</si>
  <si>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</si>
  <si>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</si>
  <si>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</si>
  <si>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</si>
  <si>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</si>
  <si>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</si>
  <si>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</si>
  <si>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</si>
  <si>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</si>
  <si>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</si>
  <si>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</si>
  <si>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</si>
  <si>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</si>
  <si>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</si>
  <si>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</si>
  <si>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</si>
  <si>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</si>
  <si>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</si>
  <si>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</si>
  <si>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</si>
  <si>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</si>
  <si>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</si>
  <si>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</si>
  <si>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</si>
  <si>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</si>
  <si>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</si>
  <si>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</si>
  <si>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</si>
  <si>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</si>
  <si>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</si>
  <si>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</si>
  <si>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</si>
  <si>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</si>
  <si>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</si>
  <si>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</si>
  <si>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</si>
  <si>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</si>
  <si>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</si>
  <si>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</si>
  <si>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</si>
  <si>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</si>
  <si>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</si>
  <si>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</si>
  <si>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</si>
  <si>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</si>
  <si>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</si>
  <si>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</si>
  <si>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</si>
  <si>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</si>
  <si>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</si>
  <si>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</si>
  <si>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</si>
  <si>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</si>
  <si>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</si>
  <si>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</si>
  <si>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</si>
  <si>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</si>
  <si>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</si>
  <si>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</si>
  <si>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</si>
  <si>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</si>
  <si>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</si>
  <si>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</si>
  <si>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</si>
  <si>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</si>
  <si>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</si>
  <si>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</si>
  <si>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</si>
  <si>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</si>
  <si>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</si>
  <si>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</si>
  <si>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</si>
  <si>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</si>
  <si>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</si>
  <si>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</si>
  <si>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</si>
  <si>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</si>
  <si>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</si>
  <si>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</si>
  <si>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</si>
  <si>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</si>
  <si>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</si>
  <si>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</si>
  <si>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</si>
  <si>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</si>
  <si>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</si>
  <si>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</si>
  <si>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</si>
  <si>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</si>
  <si>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</si>
  <si>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</si>
  <si>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</si>
  <si>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</si>
  <si>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</si>
  <si>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</si>
  <si>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</si>
  <si>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</si>
  <si>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</si>
  <si>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</si>
  <si>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</si>
  <si>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</si>
  <si>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</si>
  <si>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</si>
  <si>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</si>
  <si>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</si>
  <si>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</si>
  <si>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</si>
  <si>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</si>
  <si>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</si>
  <si>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</si>
  <si>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</si>
  <si>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</si>
  <si>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</si>
  <si>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</si>
  <si>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</si>
  <si>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</si>
  <si>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</si>
  <si>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</si>
  <si>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</si>
  <si>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</si>
  <si>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</si>
  <si>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</si>
  <si>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</si>
  <si>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</si>
  <si>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</si>
  <si>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</si>
  <si>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</si>
  <si>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</si>
  <si>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</si>
  <si>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</si>
  <si>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</si>
  <si>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</si>
  <si>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</si>
  <si>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</si>
  <si>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</si>
  <si>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</si>
  <si>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</si>
  <si>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</si>
  <si>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</si>
  <si>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</si>
  <si>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</si>
  <si>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</si>
  <si>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</si>
  <si>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</si>
  <si>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</si>
  <si>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</si>
  <si>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</si>
  <si>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</si>
  <si>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</si>
  <si>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</si>
  <si>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</si>
  <si>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</si>
  <si>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</si>
  <si>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</si>
  <si>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</si>
  <si>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</si>
  <si>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</si>
  <si>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</si>
  <si>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</si>
  <si>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</si>
  <si>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</si>
  <si>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</si>
  <si>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</si>
  <si>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</si>
  <si>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</si>
  <si>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</si>
  <si>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</si>
  <si>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</si>
  <si>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</si>
  <si>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</si>
  <si>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</si>
  <si>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</si>
  <si>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</si>
  <si>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</si>
  <si>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</si>
  <si>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</si>
  <si>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</si>
  <si>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</si>
  <si>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</si>
  <si>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</si>
  <si>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</si>
  <si>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</si>
  <si>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</si>
  <si>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</si>
  <si>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</si>
  <si>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</si>
  <si>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</si>
  <si>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</si>
  <si>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</si>
  <si>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</si>
  <si>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</si>
  <si>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</si>
  <si>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</si>
  <si>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</si>
  <si>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</si>
  <si>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</si>
  <si>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</si>
  <si>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</si>
  <si>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</si>
  <si>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</si>
  <si>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</si>
  <si>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</si>
  <si>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</si>
  <si>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</si>
  <si>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</si>
  <si>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</si>
  <si>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</si>
  <si>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</si>
  <si>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</si>
  <si>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</si>
  <si>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</si>
  <si>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</si>
  <si>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</si>
  <si>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</si>
  <si>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</si>
  <si>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</si>
  <si>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</si>
  <si>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</si>
  <si>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</si>
  <si>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</si>
  <si>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</si>
  <si>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</si>
  <si>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</si>
  <si>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</si>
  <si>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</si>
  <si>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</si>
  <si>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</si>
  <si>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</si>
  <si>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</si>
  <si>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</si>
  <si>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</si>
  <si>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</si>
  <si>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</si>
  <si>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</si>
  <si>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</si>
  <si>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</si>
  <si>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</si>
  <si>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</si>
  <si>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</si>
  <si>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</si>
  <si>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</si>
  <si>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</si>
  <si>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</si>
  <si>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</si>
  <si>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</si>
  <si>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</si>
  <si>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</si>
  <si>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</si>
  <si>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</si>
  <si>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</si>
  <si>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</si>
  <si>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</si>
  <si>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</si>
  <si>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</si>
  <si>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</si>
  <si>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</si>
  <si>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</si>
  <si>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</si>
  <si>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</si>
  <si>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</si>
  <si>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</si>
  <si>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</si>
  <si>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</si>
  <si>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</si>
  <si>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</si>
  <si>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</si>
  <si>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</si>
  <si>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</si>
  <si>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</si>
  <si>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</si>
  <si>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</si>
  <si>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</si>
  <si>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</si>
  <si>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</si>
  <si>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</si>
  <si>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</si>
  <si>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</si>
  <si>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</si>
  <si>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</si>
  <si>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</si>
  <si>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</si>
  <si>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</si>
  <si>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</si>
  <si>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</si>
  <si>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</si>
  <si>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</si>
  <si>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</si>
  <si>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</si>
  <si>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</si>
  <si>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</si>
  <si>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</si>
  <si>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</si>
  <si>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</si>
  <si>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</si>
  <si>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</si>
  <si>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</si>
  <si>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</si>
  <si>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</si>
  <si>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</si>
  <si>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</si>
  <si>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</si>
  <si>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</si>
  <si>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</si>
  <si>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</si>
  <si>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</si>
  <si>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</si>
  <si>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</si>
  <si>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</si>
  <si>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</si>
  <si>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</si>
  <si>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</si>
  <si>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</si>
  <si>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</si>
  <si>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</si>
  <si>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</si>
  <si>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</si>
  <si>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</si>
  <si>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</si>
  <si>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</si>
  <si>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</si>
  <si>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</si>
  <si>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</si>
  <si>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</si>
  <si>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</si>
  <si>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</si>
  <si>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</si>
  <si>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</si>
  <si>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</si>
  <si>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</si>
  <si>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</si>
  <si>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</si>
  <si>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</si>
  <si>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</si>
  <si>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</si>
  <si>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</si>
  <si>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</si>
  <si>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</si>
  <si>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</si>
  <si>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</si>
  <si>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</si>
  <si>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</si>
  <si>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</si>
  <si>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</si>
  <si>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</si>
  <si>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</si>
  <si>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</si>
  <si>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</si>
  <si>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</si>
  <si>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</si>
  <si>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</si>
  <si>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</si>
  <si>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</si>
  <si>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</si>
  <si>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</si>
  <si>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</si>
  <si>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</si>
  <si>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</si>
  <si>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</si>
  <si>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</si>
  <si>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</si>
  <si>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</si>
  <si>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</si>
  <si>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</si>
  <si>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</si>
  <si>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</si>
  <si>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</si>
  <si>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</si>
  <si>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</si>
  <si>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</si>
  <si>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</si>
  <si>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</si>
  <si>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</si>
  <si>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</si>
  <si>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</si>
  <si>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</si>
  <si>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</si>
  <si>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</si>
  <si>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</si>
  <si>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</si>
  <si>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</si>
  <si>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</si>
  <si>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</si>
  <si>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</si>
  <si>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</si>
  <si>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</si>
  <si>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</si>
  <si>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</si>
  <si>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</si>
  <si>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</si>
  <si>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</si>
  <si>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</si>
  <si>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</si>
  <si>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</si>
  <si>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</si>
  <si>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</si>
  <si>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</si>
  <si>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</si>
  <si>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</si>
  <si>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</si>
  <si>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</si>
  <si>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</si>
  <si>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</si>
  <si>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</si>
  <si>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</si>
  <si>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</si>
  <si>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</si>
  <si>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</si>
  <si>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</si>
  <si>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</si>
  <si>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</si>
  <si>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</si>
  <si>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</si>
  <si>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</si>
  <si>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</si>
  <si>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</si>
  <si>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</si>
  <si>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</si>
  <si>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</si>
  <si>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</si>
  <si>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</si>
  <si>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</si>
  <si>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</si>
  <si>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</si>
  <si>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</si>
  <si>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</si>
  <si>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</si>
  <si>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</si>
  <si>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</si>
  <si>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</si>
  <si>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</si>
  <si>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</si>
  <si>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</si>
  <si>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</si>
  <si>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</si>
  <si>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</si>
  <si>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</si>
  <si>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</si>
  <si>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</si>
  <si>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</si>
  <si>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</si>
  <si>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</si>
  <si>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</si>
  <si>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</si>
  <si>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</si>
  <si>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</si>
  <si>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</si>
  <si>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</si>
  <si>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</si>
  <si>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</si>
  <si>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</si>
  <si>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</si>
  <si>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</si>
  <si>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</si>
  <si>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</si>
  <si>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</si>
  <si>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</si>
  <si>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</si>
  <si>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</si>
  <si>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</si>
  <si>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</si>
  <si>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</si>
  <si>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</si>
  <si>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</si>
  <si>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</si>
  <si>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</si>
  <si>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</si>
  <si>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</si>
  <si>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</si>
  <si>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</si>
  <si>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</si>
  <si>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</si>
  <si>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</si>
  <si>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</si>
  <si>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</si>
  <si>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</si>
  <si>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</si>
  <si>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</si>
  <si>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</si>
  <si>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</si>
  <si>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</si>
  <si>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</si>
  <si>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</si>
  <si>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</si>
  <si>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</si>
  <si>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</si>
  <si>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</si>
  <si>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</si>
  <si>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</si>
  <si>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</si>
  <si>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</si>
  <si>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</si>
  <si>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</si>
  <si>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</si>
  <si>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</si>
  <si>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</si>
  <si>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</si>
  <si>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</si>
  <si>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</si>
  <si>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</si>
  <si>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</si>
  <si>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</si>
  <si>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</si>
  <si>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</si>
  <si>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</si>
  <si>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</si>
  <si>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</si>
  <si>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</si>
  <si>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</si>
  <si>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</si>
  <si>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</si>
  <si>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</si>
  <si>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</si>
  <si>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</si>
  <si>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</si>
  <si>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</si>
  <si>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</si>
  <si>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</si>
  <si>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</si>
  <si>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</si>
  <si>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</si>
  <si>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</si>
  <si>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</si>
  <si>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</si>
  <si>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</si>
  <si>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</si>
  <si>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</si>
  <si>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</si>
  <si>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</si>
  <si>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</si>
  <si>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</si>
  <si>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</si>
  <si>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</si>
  <si>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</si>
  <si>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</si>
  <si>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</si>
  <si>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</si>
  <si>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</si>
  <si>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</si>
  <si>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</si>
  <si>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</si>
  <si>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</si>
  <si>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</si>
  <si>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</si>
  <si>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</si>
  <si>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</si>
  <si>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</si>
  <si>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</si>
  <si>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</si>
  <si>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</si>
  <si>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</si>
  <si>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</si>
  <si>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</si>
  <si>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</si>
  <si>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</si>
  <si>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</si>
  <si>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</si>
  <si>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</si>
  <si>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</si>
  <si>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</si>
  <si>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</si>
  <si>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</si>
  <si>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</si>
  <si>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</si>
  <si>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</si>
  <si>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</si>
  <si>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</si>
  <si>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</si>
  <si>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</si>
  <si>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</si>
  <si>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</si>
  <si>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</si>
  <si>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</si>
  <si>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</si>
  <si>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</si>
  <si>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</si>
  <si>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</si>
  <si>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</si>
  <si>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</si>
  <si>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</si>
  <si>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</si>
  <si>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</si>
  <si>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</si>
  <si>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</si>
  <si>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</si>
  <si>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</si>
  <si>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</si>
  <si>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</si>
  <si>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</si>
  <si>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</si>
  <si>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</si>
  <si>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</si>
  <si>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</si>
  <si>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</si>
  <si>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</si>
  <si>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</si>
  <si>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</si>
  <si>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</si>
  <si>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</si>
  <si>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</si>
  <si>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</si>
  <si>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</si>
  <si>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</si>
  <si>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</si>
  <si>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</si>
  <si>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</si>
  <si>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</si>
  <si>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</si>
  <si>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</si>
  <si>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</si>
  <si>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</si>
  <si>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</si>
  <si>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</si>
  <si>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</si>
  <si>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</si>
  <si>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</si>
  <si>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</si>
  <si>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</si>
  <si>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</si>
  <si>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</si>
  <si>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</si>
  <si>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</si>
  <si>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</si>
  <si>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</si>
  <si>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</si>
  <si>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</si>
  <si>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</si>
  <si>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</si>
  <si>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</si>
  <si>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</si>
  <si>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</si>
  <si>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</si>
  <si>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</si>
  <si>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</si>
  <si>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</si>
  <si>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</si>
  <si>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</si>
  <si>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</si>
  <si>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</si>
  <si>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</si>
  <si>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</si>
  <si>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</si>
  <si>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</si>
  <si>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</si>
  <si>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</si>
  <si>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</si>
  <si>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</si>
  <si>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</si>
  <si>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</si>
  <si>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</si>
  <si>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</si>
  <si>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</si>
  <si>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</si>
  <si>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</si>
  <si>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</si>
  <si>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</si>
  <si>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</si>
  <si>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</si>
  <si>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</si>
  <si>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</si>
  <si>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</si>
  <si>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</si>
  <si>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</si>
  <si>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</si>
  <si>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</si>
  <si>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</si>
  <si>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</si>
  <si>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</si>
  <si>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</si>
  <si>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</si>
  <si>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</si>
  <si>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</si>
  <si>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</si>
  <si>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</si>
  <si>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</si>
  <si>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</si>
  <si>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</si>
  <si>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</si>
  <si>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</si>
  <si>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</si>
  <si>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</si>
  <si>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</si>
  <si>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</si>
  <si>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</si>
  <si>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</si>
  <si>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</si>
  <si>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</si>
  <si>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</si>
  <si>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</si>
  <si>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</si>
  <si>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</si>
  <si>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</si>
  <si>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</si>
  <si>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</si>
  <si>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</si>
  <si>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</si>
  <si>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</si>
  <si>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</si>
  <si>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</si>
  <si>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</si>
  <si>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</si>
  <si>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</si>
  <si>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</si>
  <si>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</si>
  <si>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</si>
  <si>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</si>
  <si>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</si>
  <si>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</si>
  <si>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</si>
  <si>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</si>
  <si>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</si>
  <si>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</si>
  <si>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</si>
  <si>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</si>
  <si>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</si>
  <si>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</si>
  <si>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</si>
  <si>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</si>
  <si>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</si>
  <si>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</si>
  <si>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</si>
  <si>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</si>
  <si>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</si>
  <si>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</si>
  <si>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</si>
  <si>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</si>
  <si>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</si>
  <si>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</si>
  <si>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</si>
  <si>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</si>
  <si>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</si>
  <si>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</si>
  <si>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</si>
  <si>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</si>
  <si>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</si>
  <si>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</si>
  <si>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</si>
  <si>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</si>
  <si>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</si>
  <si>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</si>
  <si>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</si>
  <si>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</si>
  <si>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</si>
  <si>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</si>
  <si>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</si>
  <si>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</si>
  <si>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</si>
  <si>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</si>
  <si>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</si>
  <si>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</si>
  <si>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</si>
  <si>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</si>
  <si>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</si>
  <si>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</si>
  <si>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</si>
  <si>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</si>
  <si>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</si>
  <si>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</si>
  <si>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</si>
  <si>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</si>
  <si>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</si>
  <si>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</si>
  <si>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</si>
  <si>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</si>
  <si>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</si>
  <si>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</si>
  <si>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</si>
  <si>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</si>
  <si>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</si>
  <si>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</si>
  <si>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</si>
  <si>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</si>
  <si>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</si>
  <si>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</si>
  <si>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</si>
  <si>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</si>
  <si>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</si>
  <si>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</si>
  <si>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</si>
  <si>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</si>
  <si>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</si>
  <si>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</si>
  <si>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</si>
  <si>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</si>
  <si>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</si>
  <si>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</si>
  <si>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</si>
  <si>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</si>
  <si>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</si>
  <si>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</si>
  <si>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</si>
  <si>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</si>
  <si>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</si>
  <si>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</si>
  <si>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</si>
  <si>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</si>
  <si>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</si>
  <si>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</si>
  <si>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</si>
  <si>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</si>
  <si>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</si>
  <si>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</si>
  <si>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</si>
  <si>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</si>
  <si>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</si>
  <si>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</si>
  <si>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</si>
  <si>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</si>
  <si>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</si>
  <si>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</si>
  <si>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</si>
  <si>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</si>
  <si>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</si>
  <si>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</si>
  <si>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</si>
  <si>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</si>
  <si>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</si>
  <si>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</si>
  <si>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</si>
  <si>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</si>
  <si>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</si>
  <si>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</si>
  <si>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</si>
  <si>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</si>
  <si>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</si>
  <si>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</si>
  <si>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</si>
  <si>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</si>
  <si>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</si>
  <si>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</si>
  <si>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</si>
  <si>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</si>
  <si>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</si>
  <si>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</si>
  <si>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</si>
  <si>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</si>
  <si>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</si>
  <si>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</si>
  <si>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</si>
  <si>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</si>
  <si>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</si>
  <si>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</si>
  <si>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</si>
  <si>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</si>
  <si>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</si>
  <si>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</si>
  <si>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</si>
  <si>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</si>
  <si>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</si>
  <si>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</si>
  <si>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</si>
  <si>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</si>
  <si>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</si>
  <si>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</si>
  <si>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</si>
  <si>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</si>
  <si>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</si>
  <si>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</si>
  <si>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</si>
  <si>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</si>
  <si>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</si>
  <si>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</si>
  <si>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</si>
  <si>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</si>
  <si>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</si>
  <si>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</si>
  <si>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</si>
  <si>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</si>
  <si>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</si>
  <si>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</si>
  <si>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</si>
  <si>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</si>
  <si>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</si>
  <si>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</si>
  <si>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</si>
  <si>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</si>
  <si>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</si>
  <si>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</si>
  <si>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</si>
  <si>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</si>
  <si>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</si>
  <si>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</si>
  <si>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</si>
  <si>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</si>
  <si>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</si>
  <si>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</si>
  <si>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</si>
  <si>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</si>
  <si>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</si>
  <si>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</si>
  <si>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</si>
  <si>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</si>
  <si>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</si>
  <si>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</si>
  <si>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</si>
  <si>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</si>
  <si>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</si>
  <si>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</si>
  <si>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</si>
  <si>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</si>
  <si>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</si>
  <si>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</si>
  <si>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</si>
  <si>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</si>
  <si>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</si>
  <si>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</si>
  <si>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</si>
  <si>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</si>
  <si>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</si>
  <si>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</si>
  <si>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</si>
  <si>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</si>
  <si>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</si>
  <si>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</si>
  <si>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</si>
  <si>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</si>
  <si>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</si>
  <si>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</si>
  <si>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</si>
  <si>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</si>
  <si>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</si>
  <si>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</si>
  <si>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</si>
  <si>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</si>
  <si>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</si>
  <si>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</si>
  <si>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</si>
  <si>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</si>
  <si>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</si>
  <si>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</si>
  <si>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</si>
  <si>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</si>
  <si>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</si>
  <si>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</si>
  <si>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</si>
  <si>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</si>
  <si>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</si>
  <si>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</si>
  <si>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</si>
  <si>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</si>
  <si>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</si>
  <si>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</si>
  <si>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</si>
  <si>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</si>
  <si>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</si>
  <si>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</si>
  <si>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</si>
  <si>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</si>
  <si>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</si>
  <si>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</si>
  <si>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</si>
  <si>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</si>
  <si>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</si>
  <si>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</si>
  <si>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</si>
  <si>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</si>
  <si>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</si>
  <si>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</si>
  <si>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</si>
  <si>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</si>
  <si>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</si>
  <si>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</si>
  <si>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</si>
  <si>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</si>
  <si>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</si>
  <si>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</si>
  <si>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</si>
  <si>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</si>
  <si>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</si>
  <si>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</si>
  <si>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</si>
  <si>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</si>
  <si>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</si>
  <si>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</si>
  <si>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</si>
  <si>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</si>
  <si>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</si>
  <si>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</si>
  <si>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</si>
  <si>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</si>
  <si>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</si>
  <si>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</si>
  <si>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</si>
  <si>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</si>
  <si>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</si>
  <si>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</si>
  <si>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</si>
  <si>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</si>
  <si>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</si>
  <si>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</si>
  <si>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</si>
  <si>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</si>
  <si>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</si>
  <si>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</si>
  <si>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</si>
  <si>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</si>
  <si>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</si>
  <si>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</si>
  <si>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</si>
  <si>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</si>
  <si>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</si>
  <si>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</si>
  <si>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</si>
  <si>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</si>
  <si>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</si>
  <si>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</si>
  <si>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</si>
  <si>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</si>
  <si>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</si>
  <si>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</si>
  <si>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</si>
  <si>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</si>
  <si>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</si>
  <si>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</si>
  <si>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</si>
  <si>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</si>
  <si>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</si>
  <si>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</si>
  <si>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</si>
  <si>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</si>
  <si>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</si>
  <si>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</si>
  <si>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</si>
  <si>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</si>
  <si>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</si>
  <si>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</si>
  <si>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</si>
  <si>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</si>
  <si>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</si>
  <si>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</si>
  <si>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</si>
  <si>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</si>
  <si>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</si>
  <si>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</si>
  <si>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</si>
  <si>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</si>
  <si>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</si>
  <si>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</si>
  <si>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</si>
  <si>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</si>
  <si>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</si>
  <si>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</si>
  <si>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</si>
  <si>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</si>
  <si>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</si>
  <si>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</si>
  <si>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</si>
  <si>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</si>
  <si>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</si>
  <si>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</si>
  <si>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</si>
  <si>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</si>
  <si>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</si>
  <si>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</si>
  <si>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</si>
  <si>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</si>
  <si>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</si>
  <si>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</si>
  <si>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</si>
  <si>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</si>
  <si>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</si>
  <si>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</si>
  <si>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</si>
  <si>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</si>
  <si>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</si>
  <si>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</si>
  <si>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</si>
  <si>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</si>
  <si>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</si>
  <si>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</si>
  <si>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</si>
  <si>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</si>
  <si>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</si>
  <si>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</si>
  <si>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</si>
  <si>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</si>
  <si>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</si>
  <si>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</si>
  <si>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</si>
  <si>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</si>
  <si>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</si>
  <si>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</si>
  <si>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</si>
  <si>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</si>
  <si>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</si>
  <si>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</si>
  <si>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</si>
  <si>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</si>
  <si>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</si>
  <si>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</si>
  <si>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</si>
  <si>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</si>
  <si>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</si>
  <si>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</si>
  <si>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</si>
  <si>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</si>
  <si>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</si>
  <si>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</si>
  <si>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</si>
  <si>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</si>
  <si>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</si>
  <si>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</si>
  <si>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</si>
  <si>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</si>
  <si>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</si>
  <si>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</si>
  <si>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</si>
  <si>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</si>
  <si>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</si>
  <si>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</si>
  <si>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</si>
  <si>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</si>
  <si>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</si>
  <si>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</si>
  <si>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</si>
  <si>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</si>
  <si>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</si>
  <si>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</si>
  <si>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</si>
  <si>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</si>
  <si>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</si>
  <si>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</si>
  <si>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</si>
  <si>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</si>
  <si>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</si>
  <si>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</si>
  <si>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</si>
  <si>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</si>
  <si>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</si>
  <si>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</si>
  <si>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</si>
  <si>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</si>
  <si>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</si>
  <si>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</si>
  <si>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</si>
  <si>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</si>
  <si>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</si>
  <si>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</si>
  <si>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</si>
  <si>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</si>
  <si>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</si>
  <si>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</si>
  <si>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</si>
  <si>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</si>
  <si>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</si>
  <si>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</si>
  <si>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</si>
  <si>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</si>
  <si>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</si>
  <si>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</si>
  <si>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</si>
  <si>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</si>
  <si>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</si>
  <si>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</si>
  <si>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</si>
  <si>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</si>
  <si>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</si>
  <si>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</si>
  <si>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</si>
  <si>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</si>
  <si>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</si>
  <si>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</si>
  <si>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</si>
  <si>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</si>
  <si>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</si>
  <si>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</si>
  <si>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</si>
  <si>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</si>
  <si>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</si>
  <si>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</si>
  <si>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</si>
  <si>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</si>
  <si>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</si>
  <si>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</si>
  <si>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</si>
  <si>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</si>
  <si>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</si>
  <si>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</si>
  <si>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</si>
  <si>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</si>
  <si>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</si>
  <si>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</si>
  <si>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</si>
  <si>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</si>
  <si>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</si>
  <si>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</si>
  <si>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</si>
  <si>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</si>
  <si>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</si>
  <si>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</si>
  <si>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</si>
  <si>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</si>
  <si>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</si>
  <si>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</si>
  <si>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</si>
  <si>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</si>
  <si>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</si>
  <si>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</si>
  <si>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</si>
  <si>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</si>
  <si>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</si>
  <si>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</si>
  <si>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</si>
  <si>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</si>
  <si>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</si>
  <si>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</si>
  <si>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</si>
  <si>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</si>
  <si>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</si>
  <si>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</si>
  <si>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</si>
  <si>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</si>
  <si>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</si>
  <si>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</si>
  <si>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</si>
  <si>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</si>
  <si>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</si>
  <si>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</si>
  <si>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</si>
  <si>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</si>
  <si>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</si>
  <si>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</si>
  <si>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</si>
  <si>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</si>
  <si>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</si>
  <si>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</si>
  <si>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</si>
  <si>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</si>
  <si>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</si>
  <si>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</si>
  <si>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</si>
  <si>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</si>
  <si>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</si>
  <si>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</si>
  <si>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</si>
  <si>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</si>
  <si>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</si>
  <si>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</si>
  <si>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</si>
  <si>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</si>
  <si>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</si>
  <si>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</si>
  <si>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</si>
  <si>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</si>
  <si>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</si>
  <si>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</si>
  <si>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</si>
  <si>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</si>
  <si>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</si>
  <si>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</si>
  <si>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</si>
  <si>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</si>
  <si>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</si>
  <si>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</si>
  <si>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</si>
  <si>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</si>
  <si>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</si>
  <si>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</si>
  <si>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</si>
  <si>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</si>
  <si>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</si>
  <si>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</si>
  <si>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</si>
  <si>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</si>
  <si>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</si>
  <si>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</si>
  <si>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</si>
  <si>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</si>
  <si>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</si>
  <si>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</si>
  <si>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</si>
  <si>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</si>
  <si>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</si>
  <si>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</si>
  <si>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</si>
  <si>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</si>
  <si>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</si>
  <si>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</si>
  <si>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</si>
  <si>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</si>
  <si>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</si>
  <si>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</si>
  <si>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</si>
  <si>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</si>
  <si>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</si>
  <si>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</si>
  <si>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</si>
  <si>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</si>
  <si>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</si>
  <si>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</si>
  <si>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</si>
  <si>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</si>
  <si>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</si>
  <si>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</si>
  <si>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</si>
  <si>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</si>
  <si>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</si>
  <si>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</si>
  <si>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</si>
  <si>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</si>
  <si>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</si>
  <si>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</si>
  <si>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</si>
  <si>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</si>
  <si>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</si>
  <si>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</si>
  <si>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</si>
  <si>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</si>
  <si>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</si>
  <si>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</si>
  <si>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</si>
  <si>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</si>
  <si>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</si>
  <si>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</si>
  <si>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</si>
  <si>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</si>
  <si>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</si>
  <si>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</si>
  <si>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</si>
  <si>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</si>
  <si>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</si>
  <si>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</si>
  <si>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</si>
  <si>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</si>
  <si>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</si>
  <si>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</si>
  <si>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</si>
  <si>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</si>
  <si>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</si>
  <si>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</si>
  <si>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</si>
  <si>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</si>
  <si>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</si>
  <si>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</si>
  <si>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</si>
  <si>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</si>
  <si>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</si>
  <si>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</si>
  <si>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</si>
  <si>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</si>
  <si>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</si>
  <si>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</si>
  <si>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</si>
  <si>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</si>
  <si>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</si>
  <si>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</si>
  <si>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</si>
  <si>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</si>
  <si>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</si>
  <si>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</si>
  <si>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</si>
  <si>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</si>
  <si>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</si>
  <si>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</si>
  <si>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</si>
  <si>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</si>
  <si>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</si>
  <si>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</si>
  <si>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</si>
  <si>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</si>
  <si>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</si>
  <si>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</si>
  <si>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</si>
  <si>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</si>
  <si>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</si>
  <si>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</si>
  <si>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</si>
  <si>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</si>
  <si>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</si>
  <si>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</si>
  <si>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</si>
  <si>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</si>
  <si>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</si>
  <si>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</si>
  <si>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</si>
  <si>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</si>
  <si>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</si>
  <si>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</si>
  <si>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</si>
  <si>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</si>
  <si>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</si>
  <si>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</si>
  <si>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</si>
  <si>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</si>
  <si>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</si>
  <si>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</si>
  <si>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</si>
  <si>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</si>
  <si>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</si>
  <si>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</si>
  <si>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</si>
  <si>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</si>
  <si>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</si>
  <si>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</si>
  <si>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</si>
  <si>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</si>
  <si>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</si>
  <si>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</si>
  <si>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</si>
  <si>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</si>
  <si>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</si>
  <si>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</si>
  <si>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</si>
  <si>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</si>
  <si>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</si>
  <si>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</si>
  <si>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</si>
  <si>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</si>
  <si>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</si>
  <si>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</si>
  <si>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</si>
  <si>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</si>
  <si>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</si>
  <si>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</si>
  <si>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</si>
  <si>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</si>
  <si>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</si>
  <si>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</si>
  <si>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</si>
  <si>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</si>
  <si>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</si>
  <si>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</si>
  <si>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</si>
  <si>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</si>
  <si>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</si>
  <si>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</si>
  <si>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</si>
  <si>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</si>
  <si>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</si>
  <si>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</si>
  <si>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</si>
  <si>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</si>
  <si>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</si>
  <si>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</si>
  <si>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</si>
  <si>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</si>
  <si>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</si>
  <si>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</si>
  <si>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</si>
  <si>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</si>
  <si>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</si>
  <si>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</si>
  <si>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</si>
  <si>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</si>
  <si>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</si>
  <si>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</si>
  <si>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</si>
  <si>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</si>
  <si>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</si>
  <si>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</si>
  <si>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</si>
  <si>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</si>
  <si>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</si>
  <si>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</si>
  <si>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</si>
  <si>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</si>
  <si>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</si>
  <si>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</si>
  <si>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</si>
  <si>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</si>
  <si>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</si>
  <si>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</si>
  <si>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</si>
  <si>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</si>
  <si>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</si>
  <si>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</si>
  <si>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</si>
  <si>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</si>
  <si>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</si>
  <si>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</si>
  <si>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</si>
  <si>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</si>
  <si>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</si>
  <si>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</si>
  <si>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</si>
  <si>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</si>
  <si>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</si>
  <si>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</si>
  <si>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</si>
  <si>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</si>
  <si>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</si>
  <si>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</si>
  <si>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</si>
  <si>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</si>
  <si>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</si>
  <si>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</si>
  <si>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</si>
  <si>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</si>
  <si>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</si>
  <si>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</si>
  <si>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</si>
  <si>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</si>
  <si>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</si>
  <si>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</si>
  <si>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</si>
  <si>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</si>
  <si>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</si>
  <si>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</si>
  <si>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</si>
  <si>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</si>
  <si>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</si>
  <si>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</si>
  <si>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</si>
  <si>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</si>
  <si>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</si>
  <si>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</si>
  <si>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</si>
  <si>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</si>
  <si>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</si>
  <si>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</si>
  <si>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</si>
  <si>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</si>
  <si>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</si>
  <si>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</si>
  <si>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</si>
  <si>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</si>
  <si>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</si>
  <si>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</si>
  <si>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</si>
  <si>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</si>
  <si>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</si>
  <si>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</si>
  <si>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</si>
  <si>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</si>
  <si>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</si>
  <si>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</si>
  <si>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</si>
  <si>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</si>
  <si>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</si>
  <si>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</si>
  <si>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</si>
  <si>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</si>
  <si>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</si>
  <si>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</si>
  <si>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</si>
  <si>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</si>
  <si>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</si>
  <si>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</si>
  <si>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</si>
  <si>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</si>
  <si>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</si>
  <si>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</si>
  <si>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</si>
  <si>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</si>
  <si>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</si>
  <si>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</si>
  <si>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</si>
  <si>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</si>
  <si>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</si>
  <si>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</si>
  <si>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</si>
  <si>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</si>
  <si>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</si>
  <si>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</si>
  <si>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</si>
  <si>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</si>
  <si>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</si>
  <si>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</si>
  <si>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</si>
  <si>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</si>
  <si>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</si>
  <si>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</si>
  <si>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</si>
  <si>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</si>
  <si>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</si>
  <si>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</si>
  <si>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</si>
  <si>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</si>
  <si>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</si>
  <si>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</si>
  <si>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</si>
  <si>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</si>
  <si>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</si>
  <si>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</si>
  <si>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</si>
  <si>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</si>
  <si>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</si>
  <si>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</si>
  <si>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</si>
  <si>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</si>
  <si>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</si>
  <si>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</si>
  <si>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</si>
  <si>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</si>
  <si>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</si>
  <si>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</si>
  <si>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</si>
  <si>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</si>
  <si>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</si>
  <si>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</si>
  <si>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</si>
  <si>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</si>
  <si>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</si>
  <si>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</si>
  <si>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</si>
  <si>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</si>
  <si>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</si>
  <si>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</si>
  <si>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</si>
  <si>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</si>
  <si>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</si>
  <si>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</si>
  <si>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</si>
  <si>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</si>
  <si>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</si>
  <si>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</si>
  <si>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</si>
  <si>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</si>
  <si>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</si>
  <si>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</si>
  <si>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</si>
  <si>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</si>
  <si>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</si>
  <si>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</si>
  <si>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</si>
  <si>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</si>
  <si>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</si>
  <si>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</si>
  <si>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</si>
  <si>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</si>
  <si>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</si>
  <si>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</si>
  <si>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</si>
  <si>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</si>
  <si>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</si>
  <si>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</si>
  <si>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</si>
  <si>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</si>
  <si>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</si>
  <si>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</si>
  <si>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</si>
  <si>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</si>
  <si>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</si>
  <si>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</si>
  <si>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</si>
  <si>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</si>
  <si>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</si>
  <si>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</si>
  <si>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</si>
  <si>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</si>
  <si>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</si>
  <si>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</si>
  <si>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</si>
  <si>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</si>
  <si>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</si>
  <si>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</si>
  <si>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</si>
  <si>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</si>
  <si>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</si>
  <si>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</si>
  <si>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</si>
  <si>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</si>
  <si>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</si>
  <si>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</si>
  <si>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</si>
  <si>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</si>
  <si>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</si>
  <si>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</si>
  <si>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</si>
  <si>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</si>
  <si>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</si>
  <si>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</si>
  <si>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</si>
  <si>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</si>
  <si>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</si>
  <si>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</si>
  <si>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</si>
  <si>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</si>
  <si>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</si>
  <si>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</si>
  <si>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</si>
  <si>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</si>
  <si>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</si>
  <si>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</si>
  <si>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</si>
  <si>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</si>
  <si>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</si>
  <si>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</si>
  <si>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</si>
  <si>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</si>
  <si>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</si>
  <si>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</si>
  <si>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</si>
  <si>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</si>
  <si>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</si>
  <si>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</si>
  <si>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</si>
  <si>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</si>
  <si>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</si>
  <si>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</si>
  <si>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</si>
  <si>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</si>
  <si>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</si>
  <si>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</si>
  <si>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</si>
  <si>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</si>
  <si>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</si>
  <si>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</si>
  <si>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</si>
  <si>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</si>
  <si>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</si>
  <si>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</si>
  <si>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</si>
  <si>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</si>
  <si>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</si>
  <si>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</si>
  <si>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</si>
  <si>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</si>
  <si>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</si>
  <si>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</si>
  <si>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</si>
  <si>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</si>
  <si>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</si>
  <si>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</si>
  <si>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</si>
  <si>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</si>
  <si>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</si>
  <si>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</si>
  <si>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</si>
  <si>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</si>
  <si>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</si>
  <si>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</si>
  <si>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</si>
  <si>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</si>
  <si>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</si>
  <si>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</si>
  <si>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</si>
  <si>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</si>
  <si>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</si>
  <si>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</si>
  <si>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</si>
  <si>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</si>
  <si>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</si>
  <si>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</si>
  <si>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</si>
  <si>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</si>
  <si>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</si>
  <si>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</si>
  <si>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</si>
  <si>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</si>
  <si>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</si>
  <si>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</si>
  <si>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</si>
  <si>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</si>
  <si>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</si>
  <si>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</si>
  <si>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</si>
  <si>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</si>
  <si>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</si>
  <si>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</si>
  <si>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</si>
  <si>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</si>
  <si>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</si>
  <si>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</si>
  <si>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</si>
  <si>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</si>
  <si>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</si>
  <si>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</si>
  <si>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</si>
  <si>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</si>
  <si>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</si>
  <si>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</si>
  <si>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</si>
  <si>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</si>
  <si>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</si>
  <si>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</si>
  <si>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</si>
  <si>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</si>
  <si>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</si>
  <si>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</si>
  <si>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</si>
  <si>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</si>
  <si>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</si>
  <si>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</si>
  <si>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</si>
  <si>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</si>
  <si>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</si>
  <si>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</si>
  <si>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</si>
  <si>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</si>
  <si>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</si>
  <si>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</si>
  <si>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</si>
  <si>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</si>
  <si>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</si>
  <si>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</si>
  <si>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</si>
  <si>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</si>
  <si>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</si>
  <si>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</si>
  <si>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</si>
  <si>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</si>
  <si>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</si>
  <si>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</si>
  <si>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</si>
  <si>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</si>
  <si>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</si>
  <si>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</si>
  <si>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</si>
  <si>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</si>
  <si>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</si>
  <si>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</si>
  <si>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</si>
  <si>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</si>
  <si>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</si>
  <si>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</si>
  <si>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</si>
  <si>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</si>
  <si>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</si>
  <si>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</si>
  <si>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</si>
  <si>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</si>
  <si>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</si>
  <si>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</si>
  <si>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</si>
  <si>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</si>
  <si>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</si>
  <si>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</si>
  <si>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</si>
  <si>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</si>
  <si>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</si>
  <si>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</si>
  <si>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</si>
  <si>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</si>
  <si>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</si>
  <si>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</si>
  <si>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</si>
  <si>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</si>
  <si>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</si>
  <si>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</si>
  <si>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</si>
  <si>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</si>
  <si>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</si>
  <si>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</si>
  <si>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</si>
  <si>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</si>
  <si>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</si>
  <si>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</si>
  <si>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</si>
  <si>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</si>
  <si>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</si>
  <si>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</si>
  <si>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</si>
  <si>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</si>
  <si>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</si>
  <si>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</si>
  <si>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</si>
  <si>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</si>
  <si>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</si>
  <si>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</si>
  <si>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</si>
  <si>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</si>
  <si>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</si>
  <si>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</si>
  <si>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</si>
  <si>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</si>
  <si>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</si>
  <si>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</si>
  <si>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</si>
  <si>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</si>
  <si>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</si>
  <si>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</si>
  <si>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</si>
  <si>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</si>
  <si>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</si>
  <si>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</si>
  <si>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</si>
  <si>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</si>
  <si>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</si>
  <si>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</si>
  <si>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</si>
  <si>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</si>
  <si>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</si>
  <si>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</si>
  <si>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</si>
  <si>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</si>
  <si>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</si>
  <si>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</si>
  <si>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</si>
  <si>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</si>
  <si>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</si>
  <si>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</si>
  <si>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</si>
  <si>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</si>
  <si>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</si>
  <si>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</si>
  <si>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</si>
  <si>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</si>
  <si>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</si>
  <si>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</si>
  <si>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</si>
  <si>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</si>
  <si>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</si>
  <si>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</si>
  <si>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</si>
  <si>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</si>
  <si>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</si>
  <si>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</si>
  <si>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</si>
  <si>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</si>
  <si>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</si>
  <si>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</si>
  <si>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</si>
  <si>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</si>
  <si>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</si>
  <si>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</si>
  <si>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</si>
  <si>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</si>
  <si>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</si>
  <si>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</si>
  <si>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</si>
  <si>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</si>
  <si>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</si>
  <si>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</si>
  <si>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</si>
  <si>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</si>
  <si>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</si>
  <si>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</si>
  <si>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</si>
  <si>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</si>
  <si>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</si>
  <si>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</si>
  <si>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</si>
  <si>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</si>
  <si>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</si>
  <si>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</si>
  <si>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</si>
  <si>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</si>
  <si>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</si>
  <si>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</si>
  <si>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</si>
  <si>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</si>
  <si>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</si>
  <si>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</si>
  <si>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</si>
  <si>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</si>
  <si>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</si>
  <si>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</si>
  <si>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</si>
  <si>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</si>
  <si>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</si>
  <si>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</si>
  <si>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</si>
  <si>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</si>
  <si>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</si>
  <si>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</si>
  <si>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</si>
  <si>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</si>
  <si>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</si>
  <si>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</si>
  <si>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</si>
  <si>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</si>
  <si>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</si>
  <si>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</si>
  <si>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</si>
  <si>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</si>
  <si>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</si>
  <si>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</si>
  <si>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</si>
  <si>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</si>
  <si>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</si>
  <si>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</si>
  <si>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</si>
  <si>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</si>
  <si>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</si>
  <si>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</si>
  <si>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</si>
  <si>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</si>
  <si>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</si>
  <si>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</si>
  <si>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</si>
  <si>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</si>
  <si>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</si>
  <si>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</si>
  <si>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</si>
  <si>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</si>
  <si>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</si>
  <si>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</si>
  <si>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</si>
  <si>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</si>
  <si>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</si>
  <si>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</si>
  <si>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</si>
  <si>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</si>
  <si>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</si>
  <si>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</si>
  <si>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</si>
  <si>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</si>
  <si>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</si>
  <si>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</si>
  <si>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</si>
  <si>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</si>
  <si>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</si>
  <si>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</si>
  <si>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</si>
  <si>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</si>
  <si>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</si>
  <si>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</si>
  <si>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</si>
  <si>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</si>
  <si>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</si>
  <si>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</si>
  <si>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</si>
  <si>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</si>
  <si>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</si>
  <si>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</si>
  <si>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</si>
  <si>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</si>
  <si>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</si>
  <si>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</si>
  <si>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</si>
  <si>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</si>
  <si>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</si>
  <si>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</si>
  <si>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</si>
  <si>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</si>
  <si>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</si>
  <si>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</si>
  <si>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</si>
  <si>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</si>
  <si>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</si>
  <si>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</si>
  <si>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</si>
  <si>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</si>
  <si>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</si>
  <si>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</si>
  <si>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</si>
  <si>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</si>
  <si>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</si>
  <si>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</si>
  <si>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</si>
  <si>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</si>
  <si>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</si>
  <si>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</si>
  <si>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</si>
  <si>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</si>
  <si>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</si>
  <si>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</si>
  <si>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</si>
  <si>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</si>
  <si>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</si>
  <si>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</si>
  <si>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</si>
  <si>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</si>
  <si>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</si>
  <si>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</si>
  <si>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</si>
  <si>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</si>
  <si>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</si>
  <si>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</si>
  <si>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</si>
  <si>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</si>
  <si>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</si>
  <si>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</si>
  <si>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</si>
  <si>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</si>
  <si>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</si>
  <si>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</si>
  <si>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</si>
  <si>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</si>
  <si>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</si>
  <si>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</si>
  <si>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</si>
  <si>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</si>
  <si>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</si>
  <si>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</si>
  <si>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</si>
  <si>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</si>
  <si>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</si>
  <si>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</si>
  <si>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</si>
  <si>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</si>
  <si>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</si>
  <si>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</si>
  <si>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</si>
  <si>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</si>
  <si>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</si>
  <si>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</si>
  <si>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</si>
  <si>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</si>
  <si>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</si>
  <si>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</si>
  <si>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</si>
  <si>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</si>
  <si>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</si>
  <si>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</si>
  <si>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</si>
  <si>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</si>
  <si>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</si>
  <si>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</si>
  <si>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</si>
  <si>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</si>
  <si>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</si>
  <si>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</si>
  <si>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</si>
  <si>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</si>
  <si>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</si>
  <si>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</si>
  <si>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</si>
  <si>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</si>
  <si>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</si>
  <si>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</si>
  <si>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</si>
  <si>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</si>
  <si>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</si>
  <si>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</si>
  <si>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</si>
  <si>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</si>
  <si>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</si>
  <si>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</si>
  <si>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</si>
  <si>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</si>
  <si>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</si>
  <si>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</si>
  <si>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</si>
  <si>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</si>
  <si>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</si>
  <si>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</si>
  <si>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</si>
  <si>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</si>
  <si>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</si>
  <si>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</si>
  <si>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</si>
  <si>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</si>
  <si>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</si>
  <si>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</si>
  <si>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</si>
  <si>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</si>
  <si>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</si>
  <si>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</si>
  <si>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</si>
  <si>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</si>
  <si>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</si>
  <si>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</si>
  <si>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</si>
  <si>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</si>
  <si>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</si>
  <si>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</si>
  <si>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</si>
  <si>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</si>
  <si>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</si>
  <si>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</si>
  <si>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</si>
  <si>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</si>
  <si>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</si>
  <si>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</si>
  <si>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</si>
  <si>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</si>
  <si>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</si>
  <si>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</si>
  <si>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</si>
  <si>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</si>
  <si>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</si>
  <si>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</si>
  <si>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</si>
  <si>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</si>
  <si>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</si>
  <si>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</si>
  <si>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</si>
  <si>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</si>
  <si>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</si>
  <si>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</si>
  <si>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</si>
  <si>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</si>
  <si>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</si>
  <si>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</si>
  <si>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</si>
  <si>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</si>
  <si>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</si>
  <si>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</si>
  <si>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</si>
  <si>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</si>
  <si>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</si>
  <si>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</si>
  <si>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</si>
  <si>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</si>
  <si>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</si>
  <si>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</si>
  <si>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</si>
  <si>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</si>
  <si>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</si>
  <si>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</si>
  <si>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</si>
  <si>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</si>
  <si>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</si>
  <si>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</si>
  <si>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</si>
  <si>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</si>
  <si>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</si>
  <si>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</si>
  <si>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</si>
  <si>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</si>
  <si>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</si>
  <si>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</si>
  <si>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</si>
  <si>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</si>
  <si>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</si>
  <si>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</si>
  <si>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</si>
  <si>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</si>
  <si>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</si>
  <si>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</si>
  <si>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</si>
  <si>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</si>
  <si>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</si>
  <si>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</si>
  <si>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</si>
  <si>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</si>
  <si>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</si>
  <si>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</si>
  <si>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</si>
  <si>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</si>
  <si>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</si>
  <si>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</si>
  <si>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</si>
  <si>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</si>
  <si>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</si>
  <si>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</si>
  <si>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</si>
  <si>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</si>
  <si>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</si>
  <si>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</si>
  <si>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</si>
  <si>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</si>
  <si>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</si>
  <si>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</si>
  <si>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</si>
  <si>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</si>
  <si>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</si>
  <si>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</si>
  <si>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</si>
  <si>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</si>
  <si>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</si>
  <si>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</si>
  <si>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</si>
  <si>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</si>
  <si>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</si>
  <si>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</si>
  <si>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</si>
  <si>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</si>
  <si>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</si>
  <si>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</si>
  <si>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</si>
  <si>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</si>
  <si>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</si>
  <si>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</si>
  <si>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</si>
  <si>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</si>
  <si>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</si>
  <si>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</si>
  <si>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</si>
  <si>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</si>
  <si>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</si>
  <si>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</si>
  <si>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</si>
  <si>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</si>
  <si>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</si>
  <si>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</si>
  <si>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</si>
  <si>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</si>
  <si>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</si>
  <si>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</si>
  <si>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</si>
  <si>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</si>
  <si>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</si>
  <si>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</si>
  <si>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</si>
  <si>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</si>
  <si>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</si>
  <si>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</si>
  <si>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</si>
  <si>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</si>
  <si>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</si>
  <si>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</si>
  <si>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</si>
  <si>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</si>
  <si>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</si>
  <si>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</si>
  <si>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</si>
  <si>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</si>
  <si>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</si>
  <si>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</si>
  <si>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</si>
  <si>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</si>
  <si>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</si>
  <si>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</si>
  <si>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</si>
  <si>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</si>
  <si>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</si>
  <si>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</si>
  <si>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</si>
  <si>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</si>
  <si>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</si>
  <si>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</si>
  <si>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</si>
  <si>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</si>
  <si>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</si>
  <si>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</si>
  <si>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</si>
  <si>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</si>
  <si>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</si>
  <si>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</si>
  <si>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</si>
  <si>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</si>
  <si>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</si>
  <si>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</si>
  <si>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</si>
  <si>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</si>
  <si>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</si>
  <si>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</si>
  <si>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</si>
  <si>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</si>
  <si>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</si>
  <si>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</si>
  <si>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</si>
  <si>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</si>
  <si>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</si>
  <si>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</si>
  <si>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</si>
  <si>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</si>
  <si>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</si>
  <si>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</si>
  <si>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</si>
  <si>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</si>
  <si>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</si>
  <si>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</si>
  <si>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</si>
  <si>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</si>
  <si>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</si>
  <si>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</si>
  <si>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</si>
  <si>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</si>
  <si>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</si>
  <si>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</si>
  <si>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</si>
  <si>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</si>
  <si>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</si>
  <si>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</si>
  <si>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</si>
  <si>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</si>
  <si>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</si>
  <si>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</si>
  <si>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</si>
  <si>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</si>
  <si>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</si>
  <si>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</si>
  <si>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</si>
  <si>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</si>
  <si>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</si>
  <si>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</si>
  <si>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</si>
  <si>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</si>
  <si>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</si>
  <si>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</si>
  <si>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</si>
  <si>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</si>
  <si>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</si>
  <si>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</si>
  <si>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</si>
  <si>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</si>
  <si>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</si>
  <si>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</si>
  <si>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</si>
  <si>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</si>
  <si>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</si>
  <si>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</si>
  <si>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</si>
  <si>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</si>
  <si>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</si>
  <si>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</si>
  <si>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</si>
  <si>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</si>
  <si>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</si>
  <si>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</si>
  <si>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</si>
  <si>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</si>
  <si>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</si>
  <si>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</si>
  <si>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</si>
  <si>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</si>
  <si>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</si>
  <si>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</si>
  <si>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</si>
  <si>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</si>
  <si>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</si>
  <si>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</si>
  <si>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</si>
  <si>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</si>
  <si>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</si>
  <si>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</si>
  <si>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</si>
  <si>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</si>
  <si>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</si>
  <si>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</si>
  <si>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</si>
  <si>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</si>
  <si>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</si>
  <si>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</si>
  <si>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</si>
  <si>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</si>
  <si>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</si>
  <si>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</si>
  <si>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</si>
  <si>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</si>
  <si>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</si>
  <si>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</si>
  <si>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</si>
  <si>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</si>
  <si>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</si>
  <si>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</si>
  <si>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</si>
  <si>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</si>
  <si>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</si>
  <si>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</si>
  <si>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</si>
  <si>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</si>
  <si>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</si>
  <si>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</si>
  <si>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</si>
  <si>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</si>
  <si>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</si>
  <si>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</si>
  <si>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</si>
  <si>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</si>
  <si>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</si>
  <si>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</si>
  <si>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</si>
  <si>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</si>
  <si>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</si>
  <si>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</si>
  <si>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</si>
  <si>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</si>
  <si>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</si>
  <si>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</si>
  <si>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</si>
  <si>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</si>
  <si>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</si>
  <si>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</si>
  <si>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</si>
  <si>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</si>
  <si>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</si>
  <si>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</si>
  <si>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</si>
  <si>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</si>
  <si>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</si>
  <si>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</si>
  <si>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</si>
  <si>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</si>
  <si>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</si>
  <si>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</si>
  <si>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</si>
  <si>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</si>
  <si>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</si>
  <si>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</si>
  <si>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</si>
  <si>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</si>
  <si>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</si>
  <si>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</si>
  <si>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</si>
  <si>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</si>
  <si>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</si>
  <si>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</si>
  <si>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</si>
  <si>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</si>
  <si>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</si>
  <si>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</si>
  <si>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</si>
  <si>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</si>
  <si>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</si>
  <si>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</si>
  <si>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</si>
  <si>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</si>
  <si>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</si>
  <si>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</si>
  <si>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</si>
  <si>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</si>
  <si>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</si>
  <si>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</si>
  <si>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</si>
  <si>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</si>
  <si>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</si>
  <si>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</si>
  <si>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</si>
  <si>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</si>
  <si>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</si>
  <si>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</si>
  <si>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</si>
  <si>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</si>
  <si>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</si>
  <si>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</si>
  <si>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</si>
  <si>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</si>
  <si>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</si>
  <si>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</si>
  <si>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</si>
  <si>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</si>
  <si>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</si>
  <si>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</si>
  <si>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</si>
  <si>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</si>
  <si>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</si>
  <si>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</si>
  <si>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</si>
  <si>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</si>
  <si>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</si>
  <si>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</si>
  <si>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</si>
  <si>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</si>
  <si>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</si>
  <si>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</si>
  <si>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</si>
  <si>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</si>
  <si>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</si>
  <si>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</si>
  <si>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</si>
  <si>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</si>
  <si>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</si>
  <si>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</si>
  <si>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</si>
  <si>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</si>
  <si>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</si>
  <si>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</si>
  <si>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</si>
  <si>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</si>
  <si>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</si>
  <si>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</si>
  <si>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</si>
  <si>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</si>
  <si>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</si>
  <si>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</si>
  <si>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</si>
  <si>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</si>
  <si>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</si>
  <si>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</si>
  <si>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</si>
  <si>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</si>
  <si>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</si>
  <si>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</si>
  <si>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</si>
  <si>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</si>
  <si>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</si>
  <si>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</si>
  <si>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</si>
  <si>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</si>
  <si>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</si>
  <si>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</si>
  <si>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</si>
  <si>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</si>
  <si>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</si>
  <si>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</si>
  <si>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</si>
  <si>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</si>
  <si>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</si>
  <si>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</si>
  <si>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</si>
  <si>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</si>
  <si>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</si>
  <si>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</si>
  <si>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</si>
  <si>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</si>
  <si>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</si>
  <si>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</si>
  <si>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</si>
  <si>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</si>
  <si>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</si>
  <si>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</si>
  <si>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</si>
  <si>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</si>
  <si>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</si>
  <si>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</si>
  <si>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</si>
  <si>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</si>
  <si>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</si>
  <si>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</si>
  <si>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</si>
  <si>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</si>
  <si>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</si>
  <si>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</si>
  <si>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</si>
  <si>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</si>
  <si>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</si>
  <si>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</si>
  <si>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</si>
  <si>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</si>
  <si>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</si>
  <si>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</si>
  <si>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</si>
  <si>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</si>
  <si>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</si>
  <si>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</si>
  <si>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</si>
  <si>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</si>
  <si>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</si>
  <si>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</si>
  <si>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</si>
  <si>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</si>
  <si>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</si>
  <si>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</si>
  <si>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</si>
  <si>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</si>
  <si>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</si>
  <si>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</si>
  <si>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</si>
  <si>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</si>
  <si>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</si>
  <si>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</si>
  <si>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</si>
  <si>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</si>
  <si>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</si>
  <si>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</si>
  <si>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</si>
  <si>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</si>
  <si>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</si>
  <si>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</si>
  <si>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</si>
  <si>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</si>
  <si>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</si>
  <si>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</si>
  <si>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</si>
  <si>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</si>
  <si>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</si>
  <si>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</si>
  <si>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</si>
  <si>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</si>
  <si>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</si>
  <si>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</si>
  <si>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</si>
  <si>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</si>
  <si>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</si>
  <si>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</si>
  <si>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</si>
  <si>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</si>
  <si>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</si>
  <si>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</si>
  <si>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</si>
  <si>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</si>
  <si>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</si>
  <si>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</si>
  <si>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</si>
  <si>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</si>
  <si>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</si>
  <si>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</si>
  <si>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</si>
  <si>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</si>
  <si>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</si>
  <si>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</si>
  <si>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</si>
  <si>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</si>
  <si>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</si>
  <si>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</si>
  <si>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</si>
  <si>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</si>
  <si>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</si>
  <si>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</si>
  <si>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</si>
  <si>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</si>
  <si>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</si>
  <si>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</si>
  <si>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</si>
  <si>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</si>
  <si>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</si>
  <si>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</si>
  <si>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</si>
  <si>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</si>
  <si>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</si>
  <si>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</si>
  <si>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</si>
  <si>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</si>
  <si>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</si>
  <si>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</si>
  <si>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</si>
  <si>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</si>
  <si>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</si>
  <si>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</si>
  <si>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</si>
  <si>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</si>
  <si>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</si>
  <si>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</si>
  <si>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</si>
  <si>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</si>
  <si>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</si>
  <si>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</si>
  <si>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</si>
  <si>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</si>
  <si>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</si>
  <si>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</si>
  <si>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</si>
  <si>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</si>
  <si>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</si>
  <si>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</si>
  <si>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</si>
  <si>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</si>
  <si>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</si>
  <si>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</si>
  <si>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</si>
  <si>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</si>
  <si>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</si>
  <si>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</si>
  <si>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</si>
  <si>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</si>
  <si>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</si>
  <si>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</si>
  <si>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</si>
  <si>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</si>
  <si>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</si>
  <si>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</si>
  <si>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</si>
  <si>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</si>
  <si>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</si>
  <si>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</si>
  <si>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</si>
  <si>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</si>
  <si>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</si>
  <si>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</si>
  <si>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</si>
  <si>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</si>
  <si>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</si>
  <si>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</si>
  <si>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</si>
  <si>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</si>
  <si>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</si>
  <si>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</si>
  <si>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</si>
  <si>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</si>
  <si>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</si>
  <si>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</si>
  <si>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</si>
  <si>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</si>
  <si>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</si>
  <si>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</si>
  <si>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</si>
  <si>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</si>
  <si>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</si>
  <si>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</si>
  <si>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</si>
  <si>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</si>
  <si>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</si>
  <si>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</si>
  <si>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</si>
  <si>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</si>
  <si>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</si>
  <si>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</si>
  <si>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</si>
  <si>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</si>
  <si>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</si>
  <si>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</si>
  <si>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</si>
  <si>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</si>
  <si>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</si>
  <si>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</si>
  <si>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</si>
  <si>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</si>
  <si>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</si>
  <si>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</si>
  <si>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</si>
  <si>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</si>
  <si>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</si>
  <si>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</si>
  <si>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</si>
  <si>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</si>
  <si>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</si>
  <si>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</si>
  <si>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</si>
  <si>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</si>
  <si>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</si>
  <si>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</si>
  <si>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</si>
  <si>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</si>
  <si>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</si>
  <si>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</si>
  <si>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</si>
  <si>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</si>
  <si>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</si>
  <si>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</si>
  <si>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</si>
  <si>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</si>
  <si>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</si>
  <si>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</si>
  <si>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</si>
  <si>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</si>
  <si>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</si>
  <si>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</si>
  <si>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</si>
  <si>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</si>
  <si>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</si>
  <si>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</si>
  <si>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</si>
  <si>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</si>
  <si>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</si>
  <si>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</si>
  <si>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</si>
  <si>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</si>
  <si>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</si>
  <si>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</si>
  <si>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</si>
  <si>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</si>
  <si>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</si>
  <si>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</si>
  <si>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</si>
  <si>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</si>
  <si>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</si>
  <si>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</si>
  <si>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</si>
  <si>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</si>
  <si>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</si>
  <si>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</si>
  <si>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</si>
  <si>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</si>
  <si>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</si>
  <si>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</si>
  <si>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</si>
  <si>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</si>
  <si>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</si>
  <si>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</si>
  <si>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</si>
  <si>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</si>
  <si>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</si>
  <si>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</si>
  <si>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</si>
  <si>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</si>
  <si>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</si>
  <si>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</si>
  <si>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</si>
  <si>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</si>
  <si>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</si>
  <si>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</si>
  <si>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</si>
  <si>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</si>
  <si>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</si>
  <si>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</si>
  <si>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</si>
  <si>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</si>
  <si>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</si>
  <si>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</si>
  <si>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</si>
  <si>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</si>
  <si>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</si>
  <si>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</si>
  <si>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</si>
  <si>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</si>
  <si>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</si>
  <si>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</si>
  <si>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</si>
  <si>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</si>
  <si>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</si>
  <si>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</si>
  <si>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</si>
  <si>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</si>
  <si>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</si>
  <si>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</si>
  <si>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</si>
  <si>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</si>
  <si>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</si>
  <si>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</si>
  <si>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</si>
  <si>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</si>
  <si>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</si>
  <si>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</si>
  <si>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</si>
  <si>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</si>
  <si>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</si>
  <si>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</si>
  <si>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</si>
  <si>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</si>
  <si>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</si>
  <si>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</si>
  <si>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</si>
  <si>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</si>
  <si>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</si>
  <si>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</si>
  <si>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</si>
  <si>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</si>
  <si>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</si>
  <si>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</si>
  <si>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</si>
  <si>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</si>
  <si>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</si>
  <si>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</si>
  <si>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</si>
  <si>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</si>
  <si>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</si>
  <si>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</si>
  <si>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</si>
  <si>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</si>
  <si>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</si>
  <si>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</si>
  <si>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</si>
  <si>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</si>
  <si>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</si>
  <si>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</si>
  <si>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</si>
  <si>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</si>
  <si>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</si>
  <si>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</si>
  <si>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</si>
  <si>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</si>
  <si>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</si>
  <si>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</si>
  <si>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</si>
  <si>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</si>
  <si>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</si>
  <si>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</si>
  <si>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</si>
  <si>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</si>
  <si>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</si>
  <si>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</si>
  <si>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</si>
  <si>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</si>
  <si>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</si>
  <si>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</si>
  <si>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</si>
  <si>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</si>
  <si>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</si>
  <si>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</si>
  <si>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</si>
  <si>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</si>
  <si>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</si>
  <si>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</si>
  <si>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</si>
  <si>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</si>
  <si>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</si>
  <si>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</si>
  <si>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</si>
  <si>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</si>
  <si>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</si>
  <si>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</si>
  <si>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</si>
  <si>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</si>
  <si>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</si>
  <si>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</si>
  <si>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</si>
  <si>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</si>
  <si>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</si>
  <si>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</si>
  <si>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</si>
  <si>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</si>
  <si>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</si>
  <si>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</si>
  <si>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</si>
  <si>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</si>
  <si>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</si>
  <si>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</si>
  <si>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</si>
  <si>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</si>
  <si>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</si>
  <si>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</si>
  <si>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</si>
  <si>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</si>
  <si>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</si>
  <si>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</si>
  <si>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</si>
  <si>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</si>
  <si>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</si>
  <si>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</si>
  <si>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</si>
  <si>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</si>
  <si>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</si>
  <si>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</si>
  <si>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</si>
  <si>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</si>
  <si>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</si>
  <si>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</si>
  <si>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</si>
  <si>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</si>
  <si>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</si>
  <si>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</si>
  <si>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</si>
  <si>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</si>
  <si>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</si>
  <si>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</si>
  <si>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</si>
  <si>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</si>
  <si>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</si>
  <si>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</si>
  <si>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</si>
  <si>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</si>
  <si>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</si>
  <si>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</si>
  <si>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</si>
  <si>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</si>
  <si>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</si>
  <si>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</si>
  <si>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</si>
  <si>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</si>
  <si>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</si>
  <si>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</si>
  <si>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</si>
  <si>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</si>
  <si>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</si>
  <si>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</si>
  <si>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</si>
  <si>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</si>
  <si>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</si>
  <si>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</si>
  <si>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</si>
  <si>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</si>
  <si>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</si>
  <si>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</si>
  <si>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</si>
  <si>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</si>
  <si>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</si>
  <si>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</si>
  <si>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</si>
  <si>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</si>
  <si>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</si>
  <si>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</si>
  <si>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</si>
  <si>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</si>
  <si>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</si>
  <si>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</si>
  <si>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</si>
  <si>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</si>
  <si>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</si>
  <si>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</si>
  <si>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</si>
  <si>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</si>
  <si>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</si>
  <si>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</si>
  <si>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</si>
  <si>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</si>
  <si>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</si>
  <si>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</si>
  <si>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</si>
  <si>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</si>
  <si>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</si>
  <si>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</si>
  <si>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</si>
  <si>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</si>
  <si>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</si>
  <si>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</si>
  <si>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</si>
  <si>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</si>
  <si>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</si>
  <si>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</si>
  <si>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</si>
  <si>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</si>
  <si>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</si>
  <si>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</si>
  <si>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</si>
  <si>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</si>
  <si>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</si>
  <si>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</si>
  <si>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</si>
  <si>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</si>
  <si>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</si>
  <si>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</si>
  <si>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</si>
  <si>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</si>
  <si>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</si>
  <si>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</si>
  <si>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</si>
  <si>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</si>
  <si>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</si>
  <si>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</si>
  <si>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</si>
  <si>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</si>
  <si>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</si>
  <si>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</si>
  <si>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</si>
  <si>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</si>
  <si>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</si>
  <si>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</si>
  <si>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</si>
  <si>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</si>
  <si>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</si>
  <si>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</si>
  <si>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</si>
  <si>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</si>
  <si>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</si>
  <si>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</si>
  <si>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</si>
  <si>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</si>
  <si>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</si>
  <si>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</si>
  <si>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</si>
  <si>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</si>
  <si>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</si>
  <si>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</si>
  <si>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</si>
  <si>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</si>
  <si>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</si>
  <si>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</si>
  <si>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</si>
  <si>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</si>
  <si>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</si>
  <si>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</si>
  <si>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</si>
  <si>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</si>
  <si>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</si>
  <si>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</si>
  <si>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</si>
  <si>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</si>
  <si>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</si>
  <si>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</si>
  <si>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</si>
  <si>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</si>
  <si>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</si>
  <si>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</si>
  <si>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</si>
  <si>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</si>
  <si>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</si>
  <si>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</si>
  <si>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</si>
  <si>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</si>
  <si>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</si>
  <si>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</si>
  <si>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</si>
  <si>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</si>
  <si>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</si>
  <si>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</si>
  <si>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</si>
  <si>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</si>
  <si>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</si>
  <si>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</si>
  <si>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</si>
  <si>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</si>
  <si>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</si>
  <si>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</si>
  <si>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</si>
  <si>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</si>
  <si>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</si>
  <si>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</si>
  <si>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</si>
  <si>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</si>
  <si>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</si>
  <si>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</si>
  <si>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</si>
  <si>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</si>
  <si>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</si>
  <si>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</si>
  <si>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</si>
  <si>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</si>
  <si>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</si>
  <si>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</si>
  <si>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</si>
  <si>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</si>
  <si>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</si>
  <si>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</si>
  <si>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</si>
  <si>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</si>
  <si>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</si>
  <si>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</si>
  <si>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</si>
  <si>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</si>
  <si>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</si>
  <si>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</si>
  <si>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</si>
  <si>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</si>
  <si>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</si>
  <si>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</si>
  <si>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</si>
  <si>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</si>
  <si>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</si>
  <si>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</si>
  <si>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</si>
  <si>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</si>
  <si>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</si>
  <si>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</si>
  <si>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</si>
  <si>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</si>
  <si>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</si>
  <si>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</si>
  <si>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</si>
  <si>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</si>
  <si>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</si>
  <si>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</si>
  <si>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</si>
  <si>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</si>
  <si>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</si>
  <si>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</si>
  <si>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</si>
  <si>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</si>
  <si>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</si>
  <si>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</si>
  <si>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</si>
  <si>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</si>
  <si>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</si>
  <si>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</si>
  <si>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</si>
  <si>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</si>
  <si>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</si>
  <si>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</si>
  <si>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</si>
  <si>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</si>
  <si>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</si>
  <si>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</si>
  <si>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</si>
  <si>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</si>
  <si>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</si>
  <si>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</si>
  <si>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</si>
  <si>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</si>
  <si>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</si>
  <si>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</si>
  <si>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</si>
  <si>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</si>
  <si>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</si>
  <si>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</si>
  <si>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</si>
  <si>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</si>
  <si>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</si>
  <si>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</si>
  <si>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</si>
  <si>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</si>
  <si>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</si>
  <si>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</si>
  <si>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</si>
  <si>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</si>
  <si>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</si>
  <si>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</si>
  <si>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</si>
  <si>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</si>
  <si>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</si>
  <si>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</si>
  <si>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</si>
  <si>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</si>
  <si>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</si>
  <si>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</si>
  <si>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</si>
  <si>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</si>
  <si>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</si>
  <si>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</si>
  <si>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</si>
  <si>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</si>
  <si>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</si>
  <si>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</si>
  <si>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</si>
  <si>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</si>
  <si>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</si>
  <si>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</si>
  <si>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</si>
  <si>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</si>
  <si>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</si>
  <si>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</si>
  <si>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</si>
  <si>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</si>
  <si>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</si>
  <si>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</si>
  <si>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</si>
  <si>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</si>
  <si>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</si>
  <si>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</si>
  <si>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</si>
  <si>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</si>
  <si>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</si>
  <si>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</si>
  <si>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</si>
  <si>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</si>
  <si>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</si>
  <si>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</si>
  <si>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</si>
  <si>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</si>
  <si>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</si>
  <si>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</si>
  <si>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</si>
  <si>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</si>
  <si>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</si>
  <si>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</si>
  <si>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</si>
  <si>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</si>
  <si>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</si>
  <si>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</si>
  <si>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</si>
  <si>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</si>
  <si>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</si>
  <si>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</si>
  <si>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</si>
  <si>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</si>
  <si>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</si>
  <si>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</si>
  <si>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</si>
  <si>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</si>
  <si>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</si>
  <si>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</si>
  <si>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</si>
  <si>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</si>
  <si>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</si>
  <si>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</si>
  <si>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</si>
  <si>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</si>
  <si>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</si>
  <si>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</si>
  <si>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</si>
  <si>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</si>
  <si>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</si>
  <si>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</si>
  <si>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</si>
  <si>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</si>
  <si>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</si>
  <si>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</si>
  <si>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</si>
  <si>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</si>
  <si>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</si>
  <si>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</si>
  <si>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</si>
  <si>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</si>
  <si>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</si>
  <si>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</si>
  <si>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</si>
  <si>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</si>
  <si>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</si>
  <si>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</si>
  <si>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</si>
  <si>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</si>
  <si>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</si>
  <si>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</si>
  <si>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</si>
  <si>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</si>
  <si>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</si>
  <si>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</si>
  <si>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</si>
  <si>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</si>
  <si>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</si>
  <si>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</si>
  <si>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</si>
  <si>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</si>
  <si>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</si>
  <si>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</si>
  <si>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</si>
  <si>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</si>
  <si>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</si>
  <si>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</si>
  <si>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</si>
  <si>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</si>
  <si>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</si>
  <si>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</si>
  <si>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</si>
  <si>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</si>
  <si>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</si>
  <si>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</si>
  <si>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</si>
  <si>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</si>
  <si>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</si>
  <si>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</si>
  <si>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</si>
  <si>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</si>
  <si>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</si>
  <si>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</si>
  <si>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</si>
  <si>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</si>
  <si>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</si>
  <si>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</si>
  <si>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</si>
  <si>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</si>
  <si>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</si>
  <si>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</si>
  <si>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</si>
  <si>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</si>
  <si>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</si>
  <si>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</si>
  <si>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</si>
  <si>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</si>
  <si>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</si>
  <si>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</si>
  <si>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</si>
  <si>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</si>
  <si>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</si>
  <si>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</si>
  <si>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</si>
  <si>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</si>
  <si>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</si>
  <si>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</si>
  <si>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</si>
  <si>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</si>
  <si>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</si>
  <si>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</si>
  <si>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</si>
  <si>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</si>
  <si>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</si>
  <si>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</si>
  <si>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</si>
  <si>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</si>
  <si>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</si>
  <si>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</si>
  <si>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</si>
  <si>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</si>
  <si>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</si>
  <si>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</si>
  <si>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</si>
  <si>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</si>
  <si>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</si>
  <si>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</si>
  <si>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</si>
  <si>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</si>
  <si>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</si>
  <si>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</si>
  <si>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</si>
  <si>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</si>
  <si>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</si>
  <si>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</si>
  <si>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</si>
  <si>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</si>
  <si>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</si>
  <si>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</si>
  <si>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</si>
  <si>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</si>
  <si>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</si>
  <si>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</si>
  <si>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</si>
  <si>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</si>
  <si>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</si>
  <si>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</si>
  <si>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</si>
  <si>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</si>
  <si>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</si>
  <si>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</si>
  <si>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</si>
  <si>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</si>
  <si>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</si>
  <si>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</si>
  <si>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</si>
  <si>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</si>
  <si>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</si>
  <si>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</si>
  <si>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</si>
  <si>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</si>
  <si>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</si>
  <si>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</si>
  <si>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</si>
  <si>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</si>
  <si>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</si>
  <si>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</si>
  <si>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</si>
  <si>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</si>
  <si>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</si>
  <si>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</si>
  <si>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</si>
  <si>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</si>
  <si>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</si>
  <si>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</si>
  <si>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</si>
  <si>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</si>
  <si>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</si>
  <si>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</si>
  <si>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</si>
  <si>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</si>
  <si>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</si>
  <si>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</si>
  <si>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</si>
  <si>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</si>
  <si>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</si>
  <si>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</si>
  <si>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</si>
  <si>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</si>
  <si>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</si>
  <si>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</si>
  <si>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</si>
  <si>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</si>
  <si>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</si>
  <si>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</si>
  <si>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</si>
  <si>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</si>
  <si>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</si>
  <si>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</si>
  <si>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</si>
  <si>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</si>
  <si>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</si>
  <si>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</si>
  <si>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</si>
  <si>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</si>
  <si>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</si>
  <si>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</si>
  <si>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</si>
  <si>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</si>
  <si>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</si>
  <si>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</si>
  <si>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</si>
  <si>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</si>
  <si>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</si>
  <si>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</si>
  <si>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</si>
  <si>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</si>
  <si>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</si>
  <si>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</si>
  <si>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</si>
  <si>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</si>
  <si>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</si>
  <si>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</si>
  <si>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</si>
  <si>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</si>
  <si>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</si>
  <si>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</si>
  <si>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</si>
  <si>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</si>
  <si>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</si>
  <si>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</si>
  <si>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</si>
  <si>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</si>
  <si>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</si>
  <si>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</si>
  <si>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</si>
  <si>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</si>
  <si>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</si>
  <si>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</si>
  <si>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</si>
  <si>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</si>
  <si>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</si>
  <si>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</si>
  <si>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</si>
  <si>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</si>
  <si>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</si>
  <si>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</si>
  <si>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</si>
  <si>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</si>
  <si>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</si>
  <si>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</si>
  <si>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</si>
  <si>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</si>
  <si>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</si>
  <si>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</si>
  <si>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</si>
  <si>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</si>
  <si>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</si>
  <si>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</si>
  <si>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</si>
  <si>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</si>
  <si>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</si>
  <si>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</si>
  <si>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</si>
  <si>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</si>
  <si>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</si>
  <si>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</si>
  <si>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</si>
  <si>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</si>
  <si>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</si>
  <si>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</si>
  <si>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</si>
  <si>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</si>
  <si>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</si>
  <si>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</si>
  <si>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</si>
  <si>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</si>
  <si>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</si>
  <si>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</si>
  <si>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</si>
  <si>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</si>
  <si>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</si>
  <si>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</si>
  <si>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</si>
  <si>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</si>
  <si>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</si>
  <si>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</si>
  <si>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</si>
  <si>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</si>
  <si>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</si>
  <si>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</si>
  <si>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</si>
  <si>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</si>
  <si>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</si>
  <si>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</si>
  <si>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</si>
  <si>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</si>
  <si>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</si>
  <si>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</si>
  <si>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</si>
  <si>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</si>
  <si>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</si>
  <si>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</si>
  <si>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</si>
  <si>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</si>
  <si>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</si>
  <si>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</si>
  <si>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</si>
  <si>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</si>
  <si>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</si>
  <si>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</si>
  <si>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</si>
  <si>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</si>
  <si>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</si>
  <si>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</si>
  <si>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</si>
  <si>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</si>
  <si>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</si>
  <si>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</si>
  <si>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</si>
  <si>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</si>
  <si>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</si>
  <si>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</si>
  <si>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</si>
  <si>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</si>
  <si>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</si>
  <si>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</si>
  <si>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</si>
  <si>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</si>
  <si>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</si>
  <si>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</si>
  <si>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</si>
  <si>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</si>
  <si>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</si>
  <si>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</si>
  <si>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</si>
  <si>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</si>
  <si>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</si>
  <si>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</si>
  <si>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</si>
  <si>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</si>
  <si>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</si>
  <si>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</si>
  <si>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</si>
  <si>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</si>
  <si>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</si>
  <si>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</si>
  <si>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</si>
  <si>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</si>
  <si>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</si>
  <si>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</si>
  <si>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</si>
  <si>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</si>
  <si>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</si>
  <si>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</si>
  <si>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</si>
  <si>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</si>
  <si>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</si>
  <si>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</si>
  <si>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</si>
  <si>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</si>
  <si>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</si>
  <si>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</si>
  <si>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</si>
  <si>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</si>
  <si>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</si>
  <si>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</si>
  <si>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</si>
  <si>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</si>
  <si>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</si>
  <si>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</si>
  <si>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</si>
  <si>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</si>
  <si>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</si>
  <si>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</si>
  <si>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</si>
  <si>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</si>
  <si>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</si>
  <si>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</si>
  <si>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</si>
  <si>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</si>
  <si>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</si>
  <si>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</si>
  <si>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</si>
  <si>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</si>
  <si>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</si>
  <si>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</si>
  <si>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</si>
  <si>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</si>
  <si>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</si>
  <si>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</si>
  <si>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</si>
  <si>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</si>
  <si>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</si>
  <si>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</si>
  <si>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</si>
  <si>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</si>
  <si>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</si>
  <si>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</si>
  <si>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</si>
  <si>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</si>
  <si>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</si>
  <si>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</si>
  <si>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</si>
  <si>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</si>
  <si>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</si>
  <si>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</si>
  <si>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</si>
  <si>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</si>
  <si>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</si>
  <si>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</si>
  <si>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</si>
  <si>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</si>
  <si>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</si>
  <si>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</si>
  <si>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</si>
  <si>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</si>
  <si>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</si>
  <si>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</si>
  <si>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</si>
  <si>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</si>
  <si>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</si>
  <si>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</si>
  <si>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</si>
  <si>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</si>
  <si>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</si>
  <si>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</si>
  <si>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</si>
  <si>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</si>
  <si>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</si>
  <si>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</si>
  <si>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</si>
  <si>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</si>
  <si>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</si>
  <si>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</si>
  <si>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</si>
  <si>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</si>
  <si>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</si>
  <si>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</si>
  <si>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</si>
  <si>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</si>
  <si>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</si>
  <si>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</si>
  <si>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</si>
  <si>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</si>
  <si>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</si>
  <si>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</si>
  <si>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</si>
  <si>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</si>
  <si>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</si>
  <si>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</si>
  <si>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</si>
  <si>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</si>
  <si>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</si>
  <si>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</si>
  <si>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</si>
  <si>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</si>
  <si>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</si>
  <si>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</si>
  <si>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</si>
  <si>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</si>
  <si>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</si>
  <si>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</si>
  <si>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</si>
  <si>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</si>
  <si>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</si>
  <si>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</si>
  <si>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</si>
  <si>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</si>
  <si>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</si>
  <si>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</si>
  <si>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</si>
  <si>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</si>
  <si>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</si>
  <si>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</si>
  <si>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</si>
  <si>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</si>
  <si>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</si>
  <si>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</si>
  <si>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</si>
  <si>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</si>
  <si>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</si>
  <si>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</si>
  <si>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</si>
  <si>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</si>
  <si>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</si>
  <si>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</si>
  <si>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</si>
  <si>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</si>
  <si>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</si>
  <si>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</si>
  <si>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</si>
  <si>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</si>
  <si>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</si>
  <si>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</si>
  <si>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</si>
  <si>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</si>
  <si>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</si>
  <si>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</si>
  <si>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</si>
  <si>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</si>
  <si>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</si>
  <si>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</si>
  <si>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</si>
  <si>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</si>
  <si>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</si>
  <si>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</si>
  <si>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</si>
  <si>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</si>
  <si>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</si>
  <si>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</si>
  <si>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</si>
  <si>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</si>
  <si>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</si>
  <si>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PCM-20251205-00000665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</si>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</sst>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333.66922465277457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45996.617650578701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45996.617650578701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45996.617650578701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45996.617650578701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45996.617650578701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45996.617650578701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45996.617650578701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45996.617650578701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45996.617650578701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45996.617650578701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45996.617650578701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45996.617650578701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45996.617650578701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45996.617650578701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45996.617650578701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45996.617650578701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45996.617650578701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45996.617650578701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45996.617650578701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45996.617650578701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45996.617650578701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45996.617650578701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45996.617650578701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45996.617650578701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45996.617650578701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45996.617650578701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45996.617650578701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45996.617650578701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45996.617650578701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45996.617650578701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45996.617650578701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45996.617650578701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45996.617650578701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45996.617650578701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45996.617650578701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45996.617650578701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45996.617650578701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45996.617650578701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45996.617650578701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45996.617650578701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45996.617650578701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45996.617650578701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45996.617650578701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45996.617650578701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45996.617650578701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45996.617650578701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45996.617650578701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45996.617650578701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45996.617650578701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45996.617650578701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45996.617650578701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45996.617650578701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45996.617650578701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45996.617650578701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45996.617650578701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45996.617650578701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45996.617650578701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45996.617650578701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45996.617650578701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45996.617650578701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45996.617650578701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45996.617650578701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45996.617650578701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45996.617650578701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45996.617650578701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45996.617650578701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45996.617650578701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45996.617650578701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45996.617650578701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45996.617650578701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45996.617650578701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45996.617650578701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45996.617650578701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45996.617650578701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45996.617650578701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45996.617650578701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45996.617650578701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45996.617650578701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45996.617650578701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45996.617650578701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45996.617650578701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45996.617650578701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45996.617650578701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45996.617650578701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45996.617650578701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45996.617650578701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45996.617650578701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45996.617650578701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45996.617650578701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45996.617650578701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45996.617650578701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45996.617650578701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45996.617650578701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45996.617650578701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45996.617650578701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45996.617650578701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45996.617650578701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45996.617650578701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45996.617650578701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45996.617650578701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45996.617650578701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45996.617650578701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45996.617650578701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45996.617650578701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45996.617650578701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45996.617650578701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45996.617650578701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45996.617650578701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45996.617650578701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45996.617650578701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45996.617650578701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45996.617650578701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45996.617650578701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45996.617650578701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45996.617650578701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45996.617650578701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45996.617650578701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45996.617650578701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45996.617650578701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45996.617650578701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45996.617650578701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45996.617650578701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45996.617650578701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45996.617650578701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45996.617650578701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45996.617650578701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45996.617650578701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45996.617650578701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45996.617650578701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45996.617650578701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45996.617650578701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45996.617650578701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45996.617650578701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45996.617650578701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45996.617650578701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45996.617650578701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45996.617650578701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45996.617650578701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45996.617650578701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45996.617650578701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45996.617650578701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45996.617650578701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45996.617650578701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45996.617650578701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45996.617650578701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45996.617650578701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45996.617650578701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45996.617650578701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45996.617650578701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45996.617650578701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45996.617650578701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45996.617650578701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45996.617650578701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45996.617650578701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45996.617650578701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45996.617650578701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45996.617650578701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45996.617650578701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45996.617650578701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45996.617650578701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45996.617650578701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45996.617650578701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45996.617650578701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45996.617650578701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45996.617650578701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45996.617650578701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45996.617650578701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45996.617650578701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45996.617650578701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45996.617650578701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45996.617650578701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45996.617650578701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45996.617650578701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45996.617650578701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45996.617650578701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45996.617650578701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45996.617650578701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45996.617650578701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45996.617650578701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45996.617650578701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45996.617650578701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45996.617650578701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45996.617650578701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45996.617650578701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45996.617650578701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45996.617650578701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45996.617650578701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45996.617650578701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45996.617650578701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45996.617650578701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45996.617650578701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45996.617650578701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45996.617650578701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45996.617650578701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45996.617650578701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EDEF0B8D-92D4-463D-A9D1-8208BAEB8BAE}"/>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171.61781261573924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12.230231597219245</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23088</v>
      </c>
      <c r="E5" s="81" t="s">
        <v>39106</v>
      </c>
      <c r="F5" s="98">
        <v>45996.607800925929</v>
      </c>
      <c r="G5" s="99">
        <f ca="1">IFERROR(NOW()-F5,"-")</f>
        <v>9.8496527716633864E-3</v>
      </c>
      <c r="H5" s="98">
        <v>45996.602997685186</v>
      </c>
      <c r="I5" s="18" t="str">
        <f>IFERROR(VLOOKUP(D5,DB!A:F,6,0),"")</f>
        <v>SCECO</v>
      </c>
      <c r="J5" s="18" t="str">
        <f>IFERROR(VLOOKUP(D5,DB!A:G,7,0),"")</f>
        <v>Dead</v>
      </c>
      <c r="K5" s="19"/>
      <c r="L5" s="18" t="str">
        <f>IFERROR(VLOOKUP(D5,DB!A:I,9,0),"")</f>
        <v>Latis</v>
      </c>
    </row>
    <row r="6" spans="1:12" ht="31.5" customHeight="1">
      <c r="A6" s="96"/>
      <c r="B6" s="18" t="str">
        <f>IFERROR(VLOOKUP(D6,DB!A:K,11,0),"")</f>
        <v/>
      </c>
      <c r="C6" s="18"/>
      <c r="D6" s="18"/>
      <c r="E6" s="97"/>
      <c r="F6" s="98"/>
      <c r="G6" s="99">
        <f ca="1">IFERROR(NOW()-F6,"-")</f>
        <v>45996.617650578701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45996.617650578701</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45996.617650578701</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45996.617650578701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45996.617650578701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45996.617650578701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45996.617650578701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45996.617650578701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45996.617650578701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45996.617650578701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45996.617650578701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45996.617650578701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45996.617650578701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45996.617650578701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45996.617650578701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45996.617650578701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45996.617650578701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45996.617650578701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45996.617650578701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45996.617650578701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45996.617650578701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45996.617650578701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45996.617650578701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45996.617650578701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45996.617650578701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45996.617650578701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45996.617650578701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45996.617650578701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45996.617650578701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45996.617650578701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45996.617650578701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45996.617650578701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45996.617650578701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45996.617650578701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45996.617650578701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45996.617650578701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45996.617650578701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45996.617650578701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45996.617650578701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45996.617650578701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45996.617650578701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45996.617650578701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45996.617650578701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45996.617650578701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45996.617650578701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45996.617650578701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45996.617650578701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45996.617650578701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45996.617650578701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45996.617650578701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45996.617650578701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45996.617650578701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45996.617650578701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45996.617650578701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45996.617650578701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45996.617650578701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45996.617650578701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45996.617650578701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45996.617650578701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45996.617650578701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45996.617650578701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45996.617650578701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45996.617650578701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45996.617650578701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45996.617650578701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45996.617650578701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45996.617650578701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45996.617650578701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45996.617650578701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45996.617650578701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45996.617650578701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45996.617650578701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45996.617650578701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45996.617650578701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45996.617650578701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45996.617650578701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45996.617650578701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45996.617650578701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45996.617650578701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45996.617650578701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45996.617650578701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45996.617650578701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45996.617650578701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45996.617650578701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45996.617650578701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45996.617650578701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45996.617650578701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45996.617650578701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45996.617650578701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45996.617650578701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45996.617650578701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45996.617650578701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45996.617650578701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45996.617650578701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45996.617650578701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45996.617650578701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45996.617650578701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45996.617650578701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45996.617650578701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45996.617650578701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45996.617650578701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45996.617650578701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45996.617650578701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45996.617650578701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45996.617650578701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45996.617650578701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45996.617650578701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45996.617650578701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45996.617650578701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45996.617650578701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45996.617650578701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45996.617650578701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45996.617650578701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45996.617650578701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45996.617650578701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45996.617650578701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45996.617650578701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45996.617650578701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45996.617650578701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45996.617650578701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45996.617650578701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45996.617650578701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45996.617650578701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45996.617650578701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45996.617650578701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45996.617650578701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45996.617650578701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45996.617650578701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45996.617650578701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45996.617650578701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45996.617650578701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45996.617650578701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45996.617650578701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45996.617650578701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45996.617650578701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45996.617650578701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45996.617650578701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45996.617650578701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45996.617650578701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45996.617650578701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45996.617650578701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45996.617650578701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45996.617650578701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45996.617650578701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45996.617650578701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45996.617650578701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45996.617650578701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45996.617650578701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45996.617650578701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45996.617650578701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45996.617650578701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45996.617650578701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45996.617650578701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45996.617650578701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45996.617650578701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45996.617650578701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45996.617650578701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45996.617650578701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45996.617650578701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45996.617650578701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45996.617650578701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45996.617650578701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45996.617650578701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45996.617650578701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45996.617650578701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45996.617650578701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45996.617650578701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45996.617650578701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45996.617650578701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45996.617650578701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45996.617650578701</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45996.617650578701</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45996.617650578701</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45996.617650578701</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45996.617650578701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45996.617650578701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45996.617650578701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45996.617650578701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45996.617650578701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45996.617650578701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45996.617650578701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45996.617650578701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45996.617650578701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45996.617650578701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45996.617650578701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45996.617650578701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45996.617650578701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45996.617650578701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45996.617650578701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45996.617650578701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45996.617650578701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45996.617650578701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45996.617650578701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45996.617650578701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45996.617650578701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45996.617650578701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45996.617650578701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45996.617650578701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45996.617650578701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45996.617650578701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45996.617650578701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45996.617650578701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45996.617650578701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45996.617650578701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45996.617650578701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45996.617650578701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45996.617650578701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45996.617650578701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45996.617650578701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45996.617650578701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45996.617650578701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45996.617650578701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45996.617650578701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45996.617650578701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45996.617650578701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45996.617650578701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45996.617650578701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45996.617650578701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45996.617650578701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45996.617650578701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45996.617650578701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45996.617650578701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45996.617650578701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45996.617650578701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45996.617650578701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45996.617650578701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45996.617650578701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45996.617650578701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45996.617650578701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45996.617650578701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45996.617650578701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45996.617650578701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45996.617650578701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45996.617650578701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45996.617650578701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45996.617650578701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45996.617650578701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45996.617650578701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45996.617650578701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45996.617650578701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45996.617650578701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45996.617650578701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45996.617650578701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45996.617650578701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45996.617650578701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45996.617650578701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45996.617650578701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45996.617650578701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45996.617650578701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45996.617650578701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45996.617650578701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45996.617650578701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45996.617650578701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45996.617650578701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45996.617650578701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45996.617650578701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45996.617650578701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45996.617650578701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45996.617650578701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45996.617650578701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45996.617650578701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45996.617650578701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45996.617650578701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45996.617650578701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45996.617650578701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45996.617650578701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45996.617650578701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45996.617650578701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45996.617650578701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45996.617650578701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45996.617650578701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45996.617650578701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45996.617650578701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45996.617650578701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45996.617650578701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45996.617650578701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45996.617650578701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45996.617650578701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45996.617650578701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45996.617650578701</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45996.617650578701</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45996.617650578701</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45996.617650578701</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45996.617650578701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45996.617650578701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45996.617650578701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45996.617650578701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45996.617650578701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45996.617650578701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45996.617650578701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45996.617650578701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45996.617650578701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45996.617650578701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45996.617650578701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45996.617650578701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45996.617650578701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45996.617650578701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45996.617650578701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45996.617650578701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45996.617650578701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45996.617650578701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45996.617650578701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45996.617650578701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45996.617650578701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45996.617650578701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45996.617650578701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45996.617650578701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45996.617650578701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45996.617650578701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45996.617650578701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45996.617650578701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45996.617650578701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45996.617650578701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45996.617650578701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45996.617650578701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45996.617650578701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45996.617650578701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45996.617650578701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45996.617650578701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45996.617650578701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45996.617650578701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45996.617650578701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45996.617650578701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45996.617650578701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45996.617650578701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45996.617650578701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45996.617650578701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45996.617650578701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45996.617650578701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45996.617650578701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45996.617650578701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45996.617650578701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45996.617650578701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45996.617650578701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45996.617650578701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45996.617650578701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45996.617650578701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45996.617650578701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45996.617650578701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45996.617650578701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45996.617650578701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45996.617650578701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45996.617650578701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45996.617650578701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45996.617650578701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45996.617650578701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45996.617650578701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45996.617650578701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45996.617650578701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45996.617650578701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45996.617650578701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45996.617650578701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45996.617650578701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45996.617650578701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45996.617650578701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45996.617650578701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45996.617650578701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45996.617650578701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45996.617650578701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45996.617650578701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45996.617650578701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45996.617650578701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45996.617650578701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45996.617650578701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45996.617650578701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45996.617650578701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45996.617650578701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45996.617650578701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45996.617650578701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45996.617650578701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45996.617650578701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45996.617650578701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45996.617650578701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45996.617650578701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45996.617650578701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45996.617650578701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45996.617650578701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45996.617650578701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45996.617650578701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45996.617650578701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45996.617650578701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45996.617650578701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45996.617650578701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45996.617650578701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45996.617650578701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45996.617650578701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45996.617650578701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45996.617650578701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45996.617650578701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45996.617650578701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45996.617650578701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45996.617650578701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45996.617650578701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45996.617650578701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45996.617650578701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45996.617650578701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45996.617650578701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45996.617650578701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45996.617650578701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45996.617650578701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45996.617650578701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45996.617650578701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45996.617650578701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45996.617650578701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45996.617650578701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45996.617650578701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45996.617650578701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45996.617650578701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45996.617650578701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45996.617650578701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45996.617650578701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45996.617650578701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45996.617650578701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45996.617650578701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45996.617650578701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45996.617650578701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45996.617650578701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45996.617650578701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45996.617650578701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45996.617650578701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45996.617650578701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45996.617650578701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45996.617650578701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45996.617650578701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45996.617650578701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45996.617650578701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45996.617650578701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45996.617650578701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45996.617650578701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45996.617650578701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45996.617650578701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45996.617650578701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45996.617650578701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45996.617650578701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45996.617650578701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45996.617650578701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45996.617650578701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45996.617650578701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45996.617650578701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45996.617650578701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45996.617650578701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45996.617650578701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45996.617650578701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45996.617650578701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45996.617650578701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45996.617650578701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45996.617650578701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45996.617650578701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45996.617650578701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45996.617650578701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45996.617650578701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45996.617650578701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45996.617650578701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45996.617650578701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45996.617650578701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45996.617650578701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45996.617650578701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45996.617650578701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45996.617650578701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45996.617650578701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45996.617650578701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45996.617650578701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45996.617650578701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45996.617650578701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45996.617650578701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45996.617650578701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45996.617650578701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45996.617650578701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45996.617650578701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45996.617650578701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45996.617650578701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45996.617650578701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45996.617650578701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45996.617650578701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45996.617650578701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45996.617650578701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45996.617650578701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45996.617650578701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45996.617650578701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45996.617650578701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45996.617650578701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45996.617650578701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45996.617650578701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45996.617650578701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45996.617650578701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45996.617650578701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45996.617650578701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45996.617650578701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45996.617650578701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45996.617650578701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45996.617650578701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45996.617650578701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45996.617650578701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45996.617650578701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45996.617650578701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45996.617650578701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45996.617650578701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45996.617650578701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45996.617650578701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45996.617650578701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45996.617650578701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45996.617650578701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45996.617650578701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45996.617650578701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45996.617650578701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45996.617650578701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45996.617650578701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45996.617650578701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45996.617650578701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45996.617650578701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45996.617650578701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45996.617650578701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45996.617650578701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45996.617650578701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45996.617650578701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45996.617650578701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45996.617650578701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45996.617650578701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45996.617650578701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45996.617650578701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45996.617650578701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45996.617650578701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45996.617650578701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45996.617650578701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45996.617650578701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45996.617650578701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45996.617650578701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45996.617650578701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45996.617650578701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45996.617650578701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45996.617650578701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45996.617650578701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45996.617650578701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45996.617650578701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45996.617650578701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45996.617650578701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45996.617650578701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45996.617650578701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45996.617650578701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45996.617650578701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45996.617650578701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45996.617650578701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45996.617650578701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45996.617650578701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45996.617650578701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45996.617650578701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45996.617650578701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45996.617650578701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45996.617650578701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45996.617650578701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45996.617650578701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45996.617650578701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45996.617650578701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45996.617650578701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45996.617650578701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45996.617650578701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45996.617650578701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45996.617650578701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45996.617650578701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45996.617650578701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45996.617650578701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45996.617650578701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45996.617650578701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45996.617650578701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45996.617650578701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45996.617650578701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45996.617650578701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45996.617650578701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45996.617650578701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45996.617650578701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45996.617650578701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45996.617650578701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45996.617650578701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45996.617650578701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45996.617650578701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45996.617650578701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45996.617650578701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45996.617650578701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45996.617650578701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45996.617650578701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45996.617650578701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45996.617650578701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45996.617650578701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45996.617650578701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45996.617650578701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45996.617650578701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45996.617650578701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45996.617650578701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45996.617650578701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45996.617650578701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45996.617650578701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45996.617650578701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45996.617650578701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45996.617650578701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45996.617650578701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45996.617650578701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45996.617650578701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45996.617650578701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45996.617650578701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45996.617650578701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45996.617650578701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45996.617650578701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45996.617650578701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45996.617650578701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45996.617650578701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45996.617650578701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45996.617650578701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45996.617650578701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45996.617650578701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45996.617650578701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45996.617650578701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45996.617650578701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45996.617650578701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45996.617650578701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45996.617650578701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45996.617650578701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45996.617650578701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45996.617650578701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45996.617650578701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45996.617650578701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45996.617650578701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45996.617650578701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45996.617650578701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45996.617650578701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45996.617650578701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45996.617650578701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45996.617650578701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45996.617650578701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45996.617650578701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45996.617650578701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45996.617650578701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45996.617650578701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45996.617650578701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45996.617650578701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45996.617650578701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45996.617650578701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45996.617650578701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45996.617650578701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45996.617650578701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45996.617650578701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45996.617650578701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45996.617650578701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45996.617650578701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45996.617650578701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45996.617650578701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45996.617650578701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45996.617650578701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45996.617650578701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45996.617650578701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45996.617650578701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45996.617650578701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45996.617650578701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45996.617650578701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45996.617650578701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45996.617650578701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45996.617650578701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45996.617650578701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45996.617650578701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45996.617650578701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45996.617650578701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45996.617650578701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45996.617650578701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45996.617650578701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45996.617650578701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45996.617650578701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45996.617650578701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45996.617650578701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45996.617650578701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45996.617650578701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45996.617650578701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45996.617650578701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45996.617650578701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45996.617650578701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45996.617650578701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45996.617650578701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45996.617650578701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45996.617650578701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45996.617650578701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45996.617650578701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45996.617650578701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45996.617650578701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45996.617650578701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45996.617650578701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45996.617650578701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45996.617650578701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45996.617650578701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45996.617650578701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45996.617650578701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45996.617650578701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45996.617650578701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45996.617650578701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45996.617650578701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45996.617650578701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45996.617650578701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45996.617650578701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45996.617650578701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45996.617650578701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45996.617650578701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45996.617650578701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45996.617650578701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45996.617650578701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45996.617650578701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45996.617650578701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45996.617650578701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45996.617650578701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45996.617650578701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45996.617650578701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45996.617650578701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45996.617650578701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45996.617650578701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45996.617650578701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45996.617650578701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45996.617650578701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45996.617650578701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45996.617650578701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45996.617650578701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45996.617650578701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45996.617650578701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45996.617650578701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45996.617650578701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45996.617650578701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45996.617650578701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45996.617650578701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45996.617650578701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45996.617650578701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45996.617650578701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45996.617650578701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45996.617650578701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45996.617650578701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45996.617650578701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45996.617650578701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45996.617650578701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45996.617650578701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45996.617650578701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45996.617650578701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45996.617650578701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45996.617650578701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45996.617650578701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45996.617650578701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45996.617650578701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45996.617650578701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45996.617650578701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45996.617650578701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45996.617650578701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45996.617650578701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45996.617650578701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45996.617650578701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45996.617650578701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45996.617650578701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45996.617650578701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45996.617650578701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45996.617650578701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45996.617650578701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45996.617650578701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45996.617650578701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45996.617650578701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45996.617650578701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45996.617650578701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45996.617650578701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45996.617650578701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45996.617650578701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45996.617650578701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45996.617650578701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45996.617650578701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45996.617650578701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45996.617650578701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45996.617650578701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45996.617650578701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45996.617650578701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45996.617650578701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45996.617650578701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45996.617650578701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45996.617650578701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45996.617650578701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45996.617650578701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45996.617650578701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45996.617650578701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45996.617650578701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45996.617650578701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45996.617650578701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45996.617650578701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45996.617650578701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45996.617650578701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45996.617650578701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45996.617650578701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45996.617650578701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45996.617650578701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45996.617650578701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45996.617650578701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45996.617650578701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45996.617650578701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45996.617650578701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45996.617650578701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45996.617650578701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45996.617650578701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45996.617650578701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45996.617650578701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45996.617650578701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45996.617650578701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45996.617650578701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45996.617650578701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45996.617650578701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45996.617650578701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45996.617650578701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45996.617650578701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45996.617650578701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45996.617650578701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45996.617650578701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45996.617650578701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45996.617650578701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45996.617650578701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45996.617650578701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45996.617650578701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45996.617650578701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45996.617650578701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45996.617650578701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45996.617650578701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45996.617650578701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45996.617650578701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45996.617650578701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45996.617650578701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45996.617650578701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45996.617650578701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45996.617650578701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45996.617650578701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45996.617650578701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45996.617650578701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45996.617650578701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45996.617650578701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45996.617650578701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45996.617650578701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45996.617650578701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45996.617650578701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45996.617650578701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45996.617650578701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45996.617650578701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45996.617650578701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45996.617650578701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45996.617650578701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45996.617650578701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45996.617650578701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45996.617650578701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45996.617650578701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45996.617650578701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45996.617650578701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45996.617650578701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45996.617650578701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45996.617650578701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45996.617650578701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45996.617650578701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45996.617650578701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45996.617650578701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45996.617650578701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45996.617650578701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45996.617650578701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45996.617650578701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45996.617650578701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45996.617650578701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45996.617650578701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45996.617650578701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45996.617650578701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45996.617650578701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45996.617650578701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45996.617650578701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45996.617650578701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45996.617650578701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45996.617650578701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45996.617650578701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45996.617650578701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45996.617650578701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45996.617650578701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45996.617650578701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45996.617650578701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45996.617650578701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45996.617650578701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45996.617650578701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45996.617650578701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45996.617650578701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45996.617650578701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45996.617650578701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45996.617650578701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45996.617650578701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45996.617650578701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45996.617650578701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45996.617650578701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45996.617650578701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45996.617650578701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45996.617650578701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45996.617650578701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45996.617650578701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45996.617650578701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45996.617650578701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45996.617650578701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45996.617650578701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45996.617650578701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45996.617650578701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45996.617650578701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45996.617650578701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45996.617650578701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45996.617650578701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45996.617650578701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45996.617650578701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45996.617650578701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45996.617650578701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45996.617650578701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45996.617650578701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45996.617650578701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45996.617650578701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45996.617650578701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45996.617650578701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45996.617650578701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45996.617650578701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45996.617650578701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45996.617650578701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45996.617650578701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45996.617650578701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45996.617650578701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45996.617650578701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45996.617650578701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45996.617650578701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45996.617650578701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45996.617650578701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45996.617650578701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45996.617650578701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45996.617650578701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45996.617650578701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45996.617650578701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45996.617650578701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45996.617650578701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45996.617650578701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45996.617650578701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45996.617650578701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45996.617650578701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45996.617650578701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45996.617650578701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45996.617650578701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45996.617650578701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45996.617650578701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45996.617650578701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45996.617650578701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45996.617650578701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45996.617650578701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45996.617650578701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45996.617650578701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45996.617650578701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45996.617650578701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45996.617650578701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45996.617650578701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45996.617650578701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45996.617650578701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45996.617650578701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45996.617650578701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45996.617650578701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45996.617650578701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45996.617650578701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45996.617650578701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45996.617650578701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45996.617650578701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45996.617650578701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45996.617650578701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45996.617650578701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45996.617650578701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45996.617650578701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45996.617650578701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45996.617650578701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45996.617650578701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45996.617650578701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45996.617650578701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45996.617650578701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45996.617650578701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45996.617650578701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45996.617650578701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45996.617650578701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45996.617650578701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45996.617650578701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45996.617650578701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45996.617650578701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45996.617650578701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45996.617650578701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45996.617650578701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45996.617650578701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45996.617650578701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45996.617650578701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45996.617650578701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45996.617650578701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45996.617650578701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45996.617650578701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45996.617650578701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45996.617650578701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45996.617650578701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45996.617650578701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45996.617650578701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45996.617650578701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45996.617650578701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45996.617650578701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45996.617650578701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45996.617650578701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45996.617650578701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45996.617650578701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45996.617650578701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45996.617650578701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45996.617650578701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45996.617650578701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45996.617650578701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45996.617650578701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45996.617650578701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45996.617650578701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45996.617650578701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45996.617650578701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45996.617650578701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45996.617650578701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45996.617650578701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45996.617650578701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45996.617650578701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45996.617650578701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45996.617650578701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45996.617650578701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45996.617650578701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45996.617650578701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45996.617650578701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45996.617650578701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45996.617650578701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45996.617650578701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45996.617650578701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45996.617650578701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45996.617650578701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45996.617650578701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45996.617650578701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45996.617650578701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45996.617650578701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45996.617650578701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45996.617650578701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45996.617650578701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45996.617650578701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45996.617650578701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45996.617650578701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45996.617650578701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45996.617650578701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45996.617650578701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45996.617650578701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45996.617650578701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45996.617650578701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45996.617650578701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45996.617650578701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45996.617650578701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45996.617650578701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45996.617650578701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45996.617650578701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45996.617650578701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45996.617650578701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45996.617650578701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45996.617650578701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45996.617650578701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45996.617650578701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45996.617650578701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45996.617650578701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45996.617650578701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45996.617650578701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45996.617650578701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45996.617650578701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45996.617650578701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45996.617650578701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45996.617650578701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45996.617650578701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45996.617650578701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45996.617650578701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45996.617650578701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45996.617650578701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45996.617650578701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45996.617650578701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45996.617650578701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45996.617650578701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45996.617650578701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45996.617650578701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45996.617650578701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45996.617650578701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45996.617650578701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45996.617650578701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45996.617650578701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45996.617650578701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45996.617650578701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45996.617650578701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45996.617650578701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45996.617650578701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45996.617650578701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45996.617650578701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45996.617650578701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45996.617650578701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45996.617650578701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45996.617650578701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45996.617650578701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45996.617650578701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45996.617650578701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45996.617650578701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45996.617650578701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45996.617650578701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45996.617650578701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45996.617650578701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45996.617650578701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45996.617650578701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45996.617650578701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45996.617650578701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45996.617650578701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45996.617650578701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45996.617650578701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45996.617650578701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45996.617650578701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45996.617650578701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45996.617650578701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45996.617650578701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45996.617650578701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45996.617650578701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45996.617650578701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45996.617650578701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45996.617650578701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45996.617650578701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45996.617650578701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45996.617650578701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45996.617650578701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45996.617650578701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45996.617650578701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45996.617650578701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45996.617650578701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45996.617650578701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45996.617650578701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45996.617650578701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45996.617650578701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45996.617650578701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45996.617650578701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45996.617650578701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45996.617650578701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45996.617650578701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45996.617650578701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45996.617650578701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45996.617650578701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45996.617650578701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45996.617650578701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45996.617650578701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45996.617650578701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45996.617650578701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45996.617650578701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45996.617650578701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45996.617650578701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45996.617650578701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45996.617650578701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45996.617650578701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45996.617650578701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45996.617650578701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45996.617650578701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45996.617650578701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45996.617650578701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45996.617650578701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45996.617650578701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45996.617650578701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45996.617650578701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45996.617650578701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45996.617650578701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45996.617650578701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45996.617650578701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45996.617650578701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45996.617650578701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45996.617650578701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45996.617650578701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45996.617650578701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45996.617650578701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45996.617650578701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45996.617650578701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45996.617650578701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45996.617650578701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45996.617650578701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45996.617650578701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45996.617650578701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45996.617650578701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45996.617650578701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45996.617650578701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45996.617650578701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45996.617650578701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45996.617650578701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45996.617650578701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45996.617650578701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45996.617650578701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45996.617650578701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45996.617650578701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45996.617650578701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45996.617650578701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45996.617650578701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45996.617650578701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45996.617650578701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45996.617650578701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45996.617650578701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45996.617650578701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45996.617650578701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45996.617650578701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45996.617650578701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45996.617650578701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45996.617650578701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45996.617650578701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45996.617650578701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45996.617650578701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45996.617650578701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45996.617650578701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45996.617650578701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45996.617650578701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45996.617650578701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45996.617650578701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45996.617650578701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39117</v>
      </c>
      <c r="B2" s="87" t="str">
        <f>IFERROR(VLOOKUP(D2,DB!A:K,11,0),"")</f>
        <v>R4</v>
      </c>
      <c r="C2" s="89">
        <v>1</v>
      </c>
      <c r="D2" s="87" t="s">
        <v>35166</v>
      </c>
      <c r="E2" s="90" t="s">
        <v>39106</v>
      </c>
      <c r="F2" s="91">
        <v>45703.480717592596</v>
      </c>
      <c r="G2" s="92">
        <f ca="1">IFERROR(NOW()-F2,"")</f>
        <v>293.13693298610451</v>
      </c>
      <c r="H2" s="91">
        <v>45703.474768518521</v>
      </c>
      <c r="I2" s="91" t="str">
        <f>IFERROR(VLOOKUP(D2,DB!A:F,6,0),"")</f>
        <v>SCECO</v>
      </c>
      <c r="J2" s="91" t="str">
        <f>IFERROR(VLOOKUP(D2,DB!A:G,7,0),"")</f>
        <v>Dead</v>
      </c>
      <c r="K2" s="93" t="s">
        <v>39118</v>
      </c>
      <c r="L2" s="87" t="str">
        <f>IFERROR(VLOOKUP(D2,DB!A:I,9,0),"")</f>
        <v>Latis</v>
      </c>
    </row>
    <row r="3" spans="1:16" ht="15" customHeight="1">
      <c r="A3" s="108"/>
      <c r="B3" s="108" t="str">
        <f>IFERROR(VLOOKUP(D3,DB!A:K,11,0),"")</f>
        <v/>
      </c>
      <c r="C3" s="89"/>
      <c r="D3" s="87"/>
      <c r="E3" s="90"/>
      <c r="F3" s="91"/>
      <c r="G3" s="92">
        <f t="shared" ref="G3:G13" ca="1" si="0">IFERROR(NOW()-F3,"")</f>
        <v>45996.617650578701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45996.617650578701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45996.617650578701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45996.617650578701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45996.617650578701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45996.617650578701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45996.617650578701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45996.617650578701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45996.617650578701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45996.617650578701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45996.617650578701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45996.617650578701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45996.617650578701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45996.617650578701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45996.617650578701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45996.617650578701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45996.617650578701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45996.617650578701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45996.617650578701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45996.617650578701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45996.617650578701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45996.617650578701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45996.617650578701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45996.617650578701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45996.617650578701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45996.617650578701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45996.617650578701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45996.617650578701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45996.617650578701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45996.617650578701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45996.617650578701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45996.617650578701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45996.617650578701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45996.617650578701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45996.617650578701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45996.617650578701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45996.617650578701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45996.617650578701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45996.617650578701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45996.617650578701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45996.617650578701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45996.617650578701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45996.617650578701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45996.617650578701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45996.617650578701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45996.617650578701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45996.617650578701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45996.617650578701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45996.617650578701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45996.617650578701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45996.617650578701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45996.617650578701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45996.617650578701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45996.617650578701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45996.617650578701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45996.617650578701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45996.617650578701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45996.617650578701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45996.617650578701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45996.617650578701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45996.617650578701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45996.617650578701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45996.617650578701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45996.617650578701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45996.617650578701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45996.617650578701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45996.617650578701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45996.617650578701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45996.617650578701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45996.617650578701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45996.617650578701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45996.617650578701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45996.617650578701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45996.617650578701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45996.617650578701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45996.617650578701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45996.617650578701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45996.617650578701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45996.617650578701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45996.617650578701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45996.617650578701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45996.617650578701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45996.617650578701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45996.617650578701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45996.617650578701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45996.617650578701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45996.617650578701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45996.617650578701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45996.617650578701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45996.617650578701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45996.617650578701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45996.617650578701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45996.617650578701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45996.617650578701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45996.617650578701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45996.617650578701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45996.617650578701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45996.617650578701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45996.617650578701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45996.617650578701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45996.617650578701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45996.617650578701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45996.617650578701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45996.617650578701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45996.617650578701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45996.617650578701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45996.617650578701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45996.617650578701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45996.617650578701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45996.617650578701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45996.617650578701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45996.617650578701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45996.617650578701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45996.617650578701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45996.617650578701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45996.617650578701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45996.617650578701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45996.617650578701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45996.617650578701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45996.617650578701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45996.617650578701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45996.617650578701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45996.617650578701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45996.617650578701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45996.617650578701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45996.617650578701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45996.617650578701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45996.617650578701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45996.617650578701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45996.617650578701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45996.617650578701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45996.617650578701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45996.617650578701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45996.617650578701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45996.617650578701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45996.617650578701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45996.617650578701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45996.617650578701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45996.617650578701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45996.617650578701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45996.617650578701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45996.617650578701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45996.617650578701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45996.617650578701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45996.617650578701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45996.617650578701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45996.617650578701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45996.617650578701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45996.617650578701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45996.617650578701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45996.617650578701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45996.617650578701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45996.617650578701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45996.617650578701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45996.617650578701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45996.617650578701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45996.617650578701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45996.617650578701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45996.617650578701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45996.617650578701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45996.617650578701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45996.617650578701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45996.617650578701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45996.617650578701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45996.617650578701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45996.617650578701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45996.617650578701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45996.617650578701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45996.617650578701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45996.617650578701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45996.617650578701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45996.617650578701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45996.617650578701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45996.617650578701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45996.617650578701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45996.617650578701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45996.617650578701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45996.617650578701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45996.617650578701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45996.617650578701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45996.617650578701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45996.617650578701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45996.617650578701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45996.617650578701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45996.617650578701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13" sqref="D13"/>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39119</v>
      </c>
      <c r="B2" s="37" t="str">
        <f>IFERROR(VLOOKUP(D2,DB!A:K,11,0),"")</f>
        <v>R5</v>
      </c>
      <c r="C2" s="37">
        <v>3</v>
      </c>
      <c r="D2" s="101" t="s">
        <v>36085</v>
      </c>
      <c r="E2" s="37" t="s">
        <v>39106</v>
      </c>
      <c r="F2" s="38">
        <v>45891.832060185188</v>
      </c>
      <c r="G2" s="103">
        <f ca="1">IFERROR(NOW()-F2,"")</f>
        <v>104.78559039351239</v>
      </c>
      <c r="H2" s="38">
        <v>45891.790393518517</v>
      </c>
      <c r="I2" s="37" t="str">
        <f>IFERROR(VLOOKUP(D2,DB!A:F,6,0),"")</f>
        <v>Generator-SG</v>
      </c>
      <c r="J2" s="37" t="str">
        <f>IFERROR(VLOOKUP(D2,DB!A:G,7,0),"")</f>
        <v>Vandalized</v>
      </c>
      <c r="K2" s="37" t="s">
        <v>39120</v>
      </c>
      <c r="L2" s="37" t="str">
        <f>IFERROR(VLOOKUP(D2,DB!A:I,9,0),"")</f>
        <v>Latis</v>
      </c>
      <c r="M2" s="100"/>
    </row>
    <row r="3" spans="1:13" s="39" customFormat="1" ht="30.75">
      <c r="A3" s="37" t="s">
        <v>39121</v>
      </c>
      <c r="B3" s="37" t="str">
        <f>IFERROR(VLOOKUP(D3,DB!A:K,11,0),"")</f>
        <v>R5</v>
      </c>
      <c r="C3" s="37">
        <v>1</v>
      </c>
      <c r="D3" s="37" t="s">
        <v>33407</v>
      </c>
      <c r="E3" s="37" t="s">
        <v>39109</v>
      </c>
      <c r="F3" s="38">
        <v>45926.188877314817</v>
      </c>
      <c r="G3" s="103">
        <f t="shared" ref="G3" ca="1" si="0">IFERROR(NOW()-F3,"")</f>
        <v>70.428773263884068</v>
      </c>
      <c r="H3" s="38">
        <v>45926.158159722225</v>
      </c>
      <c r="I3" s="37" t="str">
        <f>IFERROR(VLOOKUP(D3,DB!A:F,6,0),"")</f>
        <v>SCECO</v>
      </c>
      <c r="J3" s="37" t="str">
        <f>IFERROR(VLOOKUP(D3,DB!A:G,7,0),"")</f>
        <v>Good</v>
      </c>
      <c r="K3" s="37" t="s">
        <v>39122</v>
      </c>
      <c r="L3" s="37" t="str">
        <f>IFERROR(VLOOKUP(D3,DB!A:I,9,0),"")</f>
        <v>Latis</v>
      </c>
      <c r="M3" s="100"/>
    </row>
    <row r="4" spans="1:13" s="39" customFormat="1" ht="39.75" customHeight="1">
      <c r="A4" s="104" t="s">
        <v>39123</v>
      </c>
      <c r="B4" s="104" t="str">
        <f>IFERROR(VLOOKUP(D4,DB!A:K,11,0),"")</f>
        <v>R5</v>
      </c>
      <c r="C4" s="104">
        <v>1</v>
      </c>
      <c r="D4" s="104" t="s">
        <v>34832</v>
      </c>
      <c r="E4" s="104" t="s">
        <v>39109</v>
      </c>
      <c r="F4" s="105">
        <v>45948.661111111112</v>
      </c>
      <c r="G4" s="106">
        <f t="shared" ref="G4" ca="1" si="1">IFERROR(NOW()-F4,"")</f>
        <v>47.9565394675883</v>
      </c>
      <c r="H4" s="105">
        <v>45948.661111111112</v>
      </c>
      <c r="I4" s="104" t="str">
        <f>IFERROR(VLOOKUP(D4,DB!A:F,6,0),"")</f>
        <v>SCECO</v>
      </c>
      <c r="J4" s="104" t="str">
        <f>IFERROR(VLOOKUP(D4,DB!A:G,7,0),"")</f>
        <v>Dead</v>
      </c>
      <c r="K4" s="104" t="s">
        <v>39124</v>
      </c>
      <c r="L4" s="104" t="str">
        <f>IFERROR(VLOOKUP(D4,DB!A:I,9,0),"")</f>
        <v>Latis</v>
      </c>
    </row>
    <row r="5" spans="1:13" s="39" customFormat="1" ht="30.75">
      <c r="A5" s="104" t="s">
        <v>39125</v>
      </c>
      <c r="B5" s="104" t="str">
        <f>IFERROR(VLOOKUP(D5,DB!A:K,11,0),"")</f>
        <v>R5</v>
      </c>
      <c r="C5" s="104">
        <v>1</v>
      </c>
      <c r="D5" s="104" t="s">
        <v>36592</v>
      </c>
      <c r="E5" s="104" t="s">
        <v>39106</v>
      </c>
      <c r="F5" s="105">
        <v>45981.373298611114</v>
      </c>
      <c r="G5" s="106">
        <f ca="1">IFERROR(NOW()-F5,"")</f>
        <v>15.244351967587136</v>
      </c>
      <c r="H5" s="133">
        <v>45981.360798611109</v>
      </c>
      <c r="I5" s="104" t="str">
        <f>IFERROR(VLOOKUP(D5,DB!A:F,6,0),"")</f>
        <v>SCECO</v>
      </c>
      <c r="J5" s="104" t="str">
        <f>IFERROR(VLOOKUP(D5,DB!A:G,7,0),"")</f>
        <v>Dead</v>
      </c>
      <c r="K5" s="104" t="s">
        <v>39126</v>
      </c>
      <c r="L5" s="104" t="str">
        <f>IFERROR(VLOOKUP(D5,DB!A:I,9,0),"")</f>
        <v>Latis</v>
      </c>
    </row>
    <row r="6" spans="1:13">
      <c r="A6" s="37"/>
      <c r="B6" s="37" t="str">
        <f>IFERROR(VLOOKUP(D6,DB!A:K,11,0),"")</f>
        <v/>
      </c>
      <c r="C6" s="37"/>
      <c r="D6" s="37"/>
      <c r="E6" s="37"/>
      <c r="F6" s="38"/>
      <c r="G6" s="132">
        <f t="shared" ref="G6:G24" ca="1" si="2">IFERROR(NOW()-F6,"")</f>
        <v>45996.617650578701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45996.617650578701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45996.617650578701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45996.617650578701</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45996.617650578701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45996.617650578701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45996.617650578701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45996.617650578701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45996.617650578701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45996.617650578701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45996.617650578701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45996.617650578701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45996.617650578701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45996.617650578701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45996.617650578701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45996.617650578701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45996.617650578701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45996.617650578701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45996.617650578701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ref="G25:G56" ca="1" si="3">IFERROR(NOW()-F25,"")</f>
        <v>45996.617650578701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45996.617650578701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45996.617650578701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45996.617650578701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45996.617650578701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45996.617650578701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45996.617650578701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45996.617650578701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45996.617650578701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45996.617650578701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45996.617650578701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45996.617650578701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45996.617650578701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45996.617650578701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45996.617650578701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45996.617650578701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45996.617650578701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45996.617650578701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45996.617650578701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45996.617650578701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45996.617650578701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45996.617650578701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45996.617650578701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45996.617650578701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45996.617650578701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45996.617650578701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45996.617650578701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45996.617650578701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45996.617650578701</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45996.617650578701</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tabSelected="1" workbookViewId="0">
      <selection activeCell="K9" sqref="K9"/>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39127</v>
      </c>
      <c r="B2" s="116" t="str">
        <f>IFERROR(VLOOKUP(D2,DB!A:K,11,0),"")</f>
        <v>R6</v>
      </c>
      <c r="C2" s="117">
        <v>1</v>
      </c>
      <c r="D2" s="116" t="s">
        <v>37833</v>
      </c>
      <c r="E2" s="139" t="s">
        <v>39106</v>
      </c>
      <c r="F2" s="118">
        <v>45996.609594907408</v>
      </c>
      <c r="G2" s="72">
        <f t="shared" ref="G2:G57" ca="1" si="0">IFERROR(NOW()-F2,"-")</f>
        <v>8.055671292822808E-3</v>
      </c>
      <c r="H2" s="118">
        <v>45996.609594907408</v>
      </c>
      <c r="I2" s="116" t="str">
        <f>IFERROR(VLOOKUP(D2,DB!A:F,6,0),"")</f>
        <v>SCECO</v>
      </c>
      <c r="J2" s="116" t="str">
        <f>IFERROR(VLOOKUP(D2,DB!A:G,7,0),"")</f>
        <v>Good</v>
      </c>
      <c r="K2" s="119" t="s">
        <v>39128</v>
      </c>
      <c r="L2" s="134" t="str">
        <f>IFERROR(VLOOKUP(D2,DB!A:I,9,0),"")</f>
        <v>Latis</v>
      </c>
    </row>
    <row r="3" spans="1:16382" ht="31.5" customHeight="1">
      <c r="A3" s="115"/>
      <c r="B3" s="116" t="str">
        <f>IFERROR(VLOOKUP(D3,DB!A:K,11,0),"")</f>
        <v/>
      </c>
      <c r="C3" s="117"/>
      <c r="D3" s="116"/>
      <c r="E3" s="139"/>
      <c r="F3" s="118"/>
      <c r="G3" s="72">
        <f t="shared" ca="1" si="0"/>
        <v>45996.617650578701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45996.617650578701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45996.617650578701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45996.617650578701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45996.617650578701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45996.617650578701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45996.617650578701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45996.617650578701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45996.617650578701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45996.617650578701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45996.617650578701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45996.617650578701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45996.617650578701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45996.617650578701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45996.617650578701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45996.617650578701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45996.617650578701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45996.617650578701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45996.617650578701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45996.617650578701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45996.617650578701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45996.617650578701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45996.617650578701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45996.617650578701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45996.617650578701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45996.617650578701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45996.617650578701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45996.617650578701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45996.617650578701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45996.617650578701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45996.617650578701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45996.617650578701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45996.617650578701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45996.617650578701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45996.617650578701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45996.617650578701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45996.617650578701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45996.617650578701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45996.617650578701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45996.617650578701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45996.617650578701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45996.617650578701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45996.617650578701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45996.617650578701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45996.617650578701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45996.617650578701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45996.617650578701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45996.617650578701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45996.617650578701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45996.617650578701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45996.617650578701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45996.617650578701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45996.617650578701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45996.617650578701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45996.617650578701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45996.617650578701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45996.617650578701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45996.617650578701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45996.617650578701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45996.617650578701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45996.617650578701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45996.617650578701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45996.617650578701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45996.617650578701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45996.617650578701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45996.617650578701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45996.617650578701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45996.617650578701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45996.617650578701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45996.617650578701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45996.617650578701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45996.617650578701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45996.617650578701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45996.617650578701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45996.617650578701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45996.617650578701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45996.617650578701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45996.617650578701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45996.617650578701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45996.617650578701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45996.617650578701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45996.617650578701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45996.617650578701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45996.617650578701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45996.617650578701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45996.617650578701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45996.617650578701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45996.617650578701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45996.617650578701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45996.617650578701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45996.617650578701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45996.617650578701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45996.617650578701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45996.617650578701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45996.617650578701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45996.617650578701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45996.617650578701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45996.617650578701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45996.617650578701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45996.617650578701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45996.617650578701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45996.617650578701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45996.617650578701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45996.617650578701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45996.617650578701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45996.617650578701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45996.617650578701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45996.617650578701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45996.617650578701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45996.617650578701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45996.617650578701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45996.617650578701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45996.617650578701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45996.617650578701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45996.617650578701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45996.617650578701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45996.617650578701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45996.617650578701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45996.617650578701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45996.617650578701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45996.617650578701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45996.617650578701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45996.617650578701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45996.617650578701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45996.617650578701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45996.617650578701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45996.617650578701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45996.617650578701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45996.617650578701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45996.617650578701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45996.617650578701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45996.617650578701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45996.617650578701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45996.617650578701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45996.617650578701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45996.617650578701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45996.617650578701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45996.617650578701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45996.617650578701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45996.617650578701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45996.617650578701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45996.617650578701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45996.617650578701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45996.617650578701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45996.617650578701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45996.617650578701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45996.617650578701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45996.617650578701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45996.617650578701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45996.617650578701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45996.617650578701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45996.617650578701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45996.617650578701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45996.617650578701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45996.617650578701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45996.617650578701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45996.617650578701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45996.617650578701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45996.617650578701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45996.617650578701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45996.617650578701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45996.617650578701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45996.617650578701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45996.617650578701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45996.617650578701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45996.617650578701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45996.617650578701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45996.617650578701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45996.617650578701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45996.617650578701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45996.617650578701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45996.617650578701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45996.617650578701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45996.617650578701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45996.617650578701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45996.617650578701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45996.617650578701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45996.617650578701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45996.617650578701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45996.617650578701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45996.617650578701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45996.617650578701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45996.617650578701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45996.617650578701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45996.617650578701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45996.617650578701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45996.617650578701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45996.617650578701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45996.617650578701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45996.617650578701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45996.617650578701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45996.617650578701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45996.617650578701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45996.617650578701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45996.617650578701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45996.617650578701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45996.617650578701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45996.617650578701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45996.617650578701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45996.617650578701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45996.617650578701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45996.617650578701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45996.617650578701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45996.617650578701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45996.617650578701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45996.617650578701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45996.617650578701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45996.617650578701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45996.617650578701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45996.617650578701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45996.617650578701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45996.617650578701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45996.617650578701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45996.617650578701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45996.617650578701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45996.617650578701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45996.617650578701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45996.617650578701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45996.617650578701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45996.617650578701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45996.617650578701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45996.617650578701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45996.617650578701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45996.617650578701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45996.617650578701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45996.617650578701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45996.617650578701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45996.617650578701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45996.617650578701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45996.617650578701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45996.617650578701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45996.617650578701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45996.617650578701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45996.617650578701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45996.617650578701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45996.617650578701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45996.617650578701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45996.617650578701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45996.617650578701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45996.617650578701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45996.617650578701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45996.617650578701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45996.617650578701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45996.617650578701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45996.617650578701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45996.617650578701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45996.617650578701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45996.617650578701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45996.617650578701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45996.617650578701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45996.617650578701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45996.617650578701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45996.617650578701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45996.617650578701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45996.617650578701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45996.617650578701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45996.617650578701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45996.617650578701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45996.617650578701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45996.617650578701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45996.617650578701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45996.617650578701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45996.617650578701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45996.617650578701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45996.617650578701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45996.617650578701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45996.617650578701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45996.617650578701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45996.617650578701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45996.617650578701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45996.617650578701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45996.617650578701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45996.617650578701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45996.617650578701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45996.617650578701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45996.617650578701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45996.617650578701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45996.617650578701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45996.617650578701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45996.617650578701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45996.617650578701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45996.617650578701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45996.617650578701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45996.617650578701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45996.617650578701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45996.617650578701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45996.617650578701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45996.617650578701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45996.617650578701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45996.617650578701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45996.617650578701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45996.617650578701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45996.617650578701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45996.617650578701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45996.617650578701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45996.617650578701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45996.617650578701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45996.617650578701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45996.617650578701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45996.617650578701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45996.617650578701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45996.617650578701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45996.617650578701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45996.617650578701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45996.617650578701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45996.617650578701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45996.617650578701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45996.617650578701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45996.617650578701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45996.617650578701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45996.617650578701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45996.617650578701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45996.617650578701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45996.617650578701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45996.617650578701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45996.617650578701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45996.617650578701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45996.617650578701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45996.617650578701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45996.617650578701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45996.617650578701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45996.617650578701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45996.617650578701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45996.617650578701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45996.617650578701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45996.617650578701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45996.617650578701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45996.617650578701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45996.617650578701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45996.617650578701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45996.617650578701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45996.617650578701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45996.617650578701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45996.617650578701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45996.617650578701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45996.617650578701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45996.617650578701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45996.617650578701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45996.617650578701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45996.617650578701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45996.617650578701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45996.617650578701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45996.617650578701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45996.617650578701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45996.617650578701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45996.617650578701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45996.617650578701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45996.617650578701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45996.617650578701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45996.617650578701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45996.617650578701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45996.617650578701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45996.617650578701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45996.617650578701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45996.617650578701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45996.617650578701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45996.617650578701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45996.617650578701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45996.617650578701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45996.617650578701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45996.617650578701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45996.617650578701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45996.617650578701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45996.617650578701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45996.617650578701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45996.617650578701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45996.617650578701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45996.617650578701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45996.617650578701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45996.617650578701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45996.617650578701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45996.617650578701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45996.617650578701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45996.617650578701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45996.617650578701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45996.617650578701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45996.617650578701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45996.617650578701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45996.617650578701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45996.617650578701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45996.617650578701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45996.617650578701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45996.617650578701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45996.617650578701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45996.617650578701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45996.617650578701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45996.617650578701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45996.617650578701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45996.617650578701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45996.617650578701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45996.617650578701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45996.617650578701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45996.617650578701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45996.617650578701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45996.617650578701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45996.617650578701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45996.617650578701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45996.617650578701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45996.617650578701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45996.617650578701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45996.617650578701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45996.617650578701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45996.617650578701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45996.617650578701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45996.617650578701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45996.617650578701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45996.617650578701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45996.617650578701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45996.617650578701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45996.617650578701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45996.617650578701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45996.617650578701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45996.617650578701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45996.617650578701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45996.617650578701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45996.617650578701</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45996.617650578701</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45996.617650578701</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45996.617650578701</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45996.617650578701</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45996.617650578701</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2025-12-05T11:50:07Z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