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451" documentId="120_S{2AC9BD13-BADA-5192-A53E-5A8FF88502F6}" xr6:coauthVersionLast="47" xr6:coauthVersionMax="47" xr10:uidLastSave="{95861FBC-CAB0-4485-9DFE-8C9EA128847E}"/>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4" l="1"/>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<sst xmlns="http://schemas.openxmlformats.org/spreadsheetml/2006/main" count="181524" uniqueCount="39140">
  <si>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</si>
  <si>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</si>
  <si>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</si>
  <si>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</si>
  <si>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</si>
  <si>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</si>
  <si>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</si>
  <si>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</si>
  <si>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</si>
  <si>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</si>
  <si>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</si>
  <si>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</si>
  <si>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</si>
  <si>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</si>
  <si>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</si>
  <si>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</si>
  <si>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</si>
  <si>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</si>
  <si>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</si>
  <si>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</si>
  <si>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</si>
  <si>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</si>
  <si>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</si>
  <si>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</si>
  <si>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</si>
  <si>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</si>
  <si>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</si>
  <si>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</si>
  <si>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</si>
  <si>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</si>
  <si>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</si>
  <si>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</si>
  <si>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</si>
  <si>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</si>
  <si>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</si>
  <si>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</si>
  <si>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</si>
  <si>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</si>
  <si>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</si>
  <si>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</si>
  <si>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</si>
  <si>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</si>
  <si>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</si>
  <si>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</si>
  <si>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</si>
  <si>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</si>
  <si>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</si>
  <si>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</si>
  <si>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</si>
  <si>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</si>
  <si>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</si>
  <si>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</si>
  <si>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</si>
  <si>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</si>
  <si>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</si>
  <si>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</si>
  <si>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</si>
  <si>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</si>
  <si>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</si>
  <si>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</si>
  <si>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</si>
  <si>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</si>
  <si>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</si>
  <si>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</si>
  <si>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</si>
  <si>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</si>
  <si>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</si>
  <si>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</si>
  <si>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</si>
  <si>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</si>
  <si>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</si>
  <si>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</si>
  <si>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</si>
  <si>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</si>
  <si>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</si>
  <si>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</si>
  <si>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</si>
  <si>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</si>
  <si>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</si>
  <si>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</si>
  <si>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</si>
  <si>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</si>
  <si>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</si>
  <si>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</si>
  <si>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</si>
  <si>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</si>
  <si>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</si>
  <si>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</si>
  <si>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</si>
  <si>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</si>
  <si>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</si>
  <si>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</si>
  <si>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</si>
  <si>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</si>
  <si>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</si>
  <si>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</si>
  <si>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</si>
  <si>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</si>
  <si>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</si>
  <si>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</si>
  <si>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</si>
  <si>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</si>
  <si>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</si>
  <si>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</si>
  <si>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</si>
  <si>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</si>
  <si>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</si>
  <si>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</si>
  <si>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</si>
  <si>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</si>
  <si>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</si>
  <si>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</si>
  <si>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</si>
  <si>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</si>
  <si>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</si>
  <si>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</si>
  <si>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</si>
  <si>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</si>
  <si>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</si>
  <si>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</si>
  <si>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</si>
  <si>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</si>
  <si>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</si>
  <si>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</si>
  <si>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</si>
  <si>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</si>
  <si>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</si>
  <si>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</si>
  <si>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</si>
  <si>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</si>
  <si>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</si>
  <si>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</si>
  <si>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</si>
  <si>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</si>
  <si>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</si>
  <si>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</si>
  <si>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</si>
  <si>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</si>
  <si>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</si>
  <si>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</si>
  <si>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</si>
  <si>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</si>
  <si>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</si>
  <si>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</si>
  <si>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</si>
  <si>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</si>
  <si>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</si>
  <si>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</si>
  <si>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</si>
  <si>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</si>
  <si>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</si>
  <si>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</si>
  <si>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</si>
  <si>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</si>
  <si>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</si>
  <si>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</si>
  <si>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</si>
  <si>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</si>
  <si>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</si>
  <si>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</si>
  <si>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</si>
  <si>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</si>
  <si>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</si>
  <si>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</si>
  <si>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</si>
  <si>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</si>
  <si>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</si>
  <si>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</si>
  <si>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</si>
  <si>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</si>
  <si>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</si>
  <si>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</si>
  <si>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</si>
  <si>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</si>
  <si>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</si>
  <si>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</si>
  <si>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</si>
  <si>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</si>
  <si>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</si>
  <si>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</si>
  <si>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</si>
  <si>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</si>
  <si>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</si>
  <si>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</si>
  <si>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</si>
  <si>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</si>
  <si>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</si>
  <si>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</si>
  <si>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</si>
  <si>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</si>
  <si>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</si>
  <si>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</si>
  <si>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</si>
  <si>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</si>
  <si>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</si>
  <si>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</si>
  <si>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</si>
  <si>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</si>
  <si>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</si>
  <si>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</si>
  <si>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</si>
  <si>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</si>
  <si>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</si>
  <si>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</si>
  <si>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</si>
  <si>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</si>
  <si>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</si>
  <si>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</si>
  <si>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</si>
  <si>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</si>
  <si>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</si>
  <si>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</si>
  <si>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</si>
  <si>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</si>
  <si>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</si>
  <si>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</si>
  <si>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</si>
  <si>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</si>
  <si>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</si>
  <si>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</si>
  <si>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</si>
  <si>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</si>
  <si>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</si>
  <si>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</si>
  <si>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</si>
  <si>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</si>
  <si>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</si>
  <si>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</si>
  <si>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</si>
  <si>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</si>
  <si>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</si>
  <si>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</si>
  <si>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</si>
  <si>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</si>
  <si>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</si>
  <si>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</si>
  <si>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</si>
  <si>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</si>
  <si>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</si>
  <si>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</si>
  <si>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</si>
  <si>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</si>
  <si>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</si>
  <si>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</si>
  <si>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</si>
  <si>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</si>
  <si>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</si>
  <si>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</si>
  <si>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</si>
  <si>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</si>
  <si>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</si>
  <si>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</si>
  <si>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</si>
  <si>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</si>
  <si>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</si>
  <si>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</si>
  <si>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</si>
  <si>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</si>
  <si>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</si>
  <si>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</si>
  <si>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</si>
  <si>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</si>
  <si>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</si>
  <si>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</si>
  <si>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</si>
  <si>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</si>
  <si>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</si>
  <si>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</si>
  <si>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</si>
  <si>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</si>
  <si>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</si>
  <si>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</si>
  <si>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</si>
  <si>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</si>
  <si>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</si>
  <si>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</si>
  <si>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</si>
  <si>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</si>
  <si>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</si>
  <si>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</si>
  <si>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</si>
  <si>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</si>
  <si>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</si>
  <si>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</si>
  <si>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</si>
  <si>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</si>
  <si>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</si>
  <si>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</si>
  <si>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</si>
  <si>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</si>
  <si>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</si>
  <si>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</si>
  <si>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</si>
  <si>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</si>
  <si>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</si>
  <si>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</si>
  <si>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</si>
  <si>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</si>
  <si>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</si>
  <si>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</si>
  <si>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</si>
  <si>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</si>
  <si>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</si>
  <si>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</si>
  <si>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</si>
  <si>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</si>
  <si>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</si>
  <si>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</si>
  <si>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</si>
  <si>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</si>
  <si>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</si>
  <si>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</si>
  <si>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</si>
  <si>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</si>
  <si>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</si>
  <si>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</si>
  <si>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</si>
  <si>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</si>
  <si>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</si>
  <si>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</si>
  <si>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</si>
  <si>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</si>
  <si>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</si>
  <si>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</si>
  <si>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</si>
  <si>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</si>
  <si>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</si>
  <si>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</si>
  <si>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</si>
  <si>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</si>
  <si>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</si>
  <si>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</si>
  <si>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</si>
  <si>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</si>
  <si>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</si>
  <si>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</si>
  <si>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</si>
  <si>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</si>
  <si>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</si>
  <si>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</si>
  <si>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</si>
  <si>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</si>
  <si>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</si>
  <si>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</si>
  <si>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</si>
  <si>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</si>
  <si>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</si>
  <si>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</si>
  <si>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</si>
  <si>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</si>
  <si>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</si>
  <si>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</si>
  <si>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</si>
  <si>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</si>
  <si>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</si>
  <si>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</si>
  <si>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</si>
  <si>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</si>
  <si>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</si>
  <si>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</si>
  <si>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</si>
  <si>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</si>
  <si>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</si>
  <si>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</si>
  <si>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</si>
  <si>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</si>
  <si>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</si>
  <si>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</si>
  <si>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</si>
  <si>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</si>
  <si>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</si>
  <si>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</si>
  <si>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</si>
  <si>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</si>
  <si>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</si>
  <si>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</si>
  <si>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</si>
  <si>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</si>
  <si>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</si>
  <si>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</si>
  <si>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</si>
  <si>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</si>
  <si>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</si>
  <si>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</si>
  <si>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</si>
  <si>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</si>
  <si>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</si>
  <si>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</si>
  <si>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</si>
  <si>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</si>
  <si>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</si>
  <si>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</si>
  <si>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</si>
  <si>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</si>
  <si>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</si>
  <si>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</si>
  <si>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</si>
  <si>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</si>
  <si>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</si>
  <si>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</si>
  <si>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</si>
  <si>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</si>
  <si>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</si>
  <si>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</si>
  <si>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</si>
  <si>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</si>
  <si>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</si>
  <si>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</si>
  <si>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</si>
  <si>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</si>
  <si>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</si>
  <si>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</si>
  <si>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</si>
  <si>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</si>
  <si>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</si>
  <si>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</si>
  <si>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</si>
  <si>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</si>
  <si>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</si>
  <si>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</si>
  <si>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</si>
  <si>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</si>
  <si>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</si>
  <si>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</si>
  <si>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</si>
  <si>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</si>
  <si>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</si>
  <si>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</si>
  <si>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</si>
  <si>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</si>
  <si>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</si>
  <si>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</si>
  <si>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</si>
  <si>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</si>
  <si>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</si>
  <si>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</si>
  <si>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</si>
  <si>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</si>
  <si>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</si>
  <si>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</si>
  <si>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</si>
  <si>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</si>
  <si>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</si>
  <si>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</si>
  <si>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</si>
  <si>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</si>
  <si>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</si>
  <si>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</si>
  <si>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</si>
  <si>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</si>
  <si>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</si>
  <si>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</si>
  <si>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</si>
  <si>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</si>
  <si>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</si>
  <si>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</si>
  <si>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</si>
  <si>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</si>
  <si>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</si>
  <si>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</si>
  <si>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</si>
  <si>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</si>
  <si>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</si>
  <si>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</si>
  <si>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</si>
  <si>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</si>
  <si>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</si>
  <si>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</si>
  <si>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</si>
  <si>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</si>
  <si>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</si>
  <si>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</si>
  <si>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</si>
  <si>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</si>
  <si>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</si>
  <si>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</si>
  <si>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</si>
  <si>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</si>
  <si>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</si>
  <si>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</si>
  <si>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</si>
  <si>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</si>
  <si>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</si>
  <si>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</si>
  <si>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</si>
  <si>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</si>
  <si>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</si>
  <si>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</si>
  <si>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</si>
  <si>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</si>
  <si>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</si>
  <si>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</si>
  <si>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</si>
  <si>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</si>
  <si>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</si>
  <si>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</si>
  <si>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</si>
  <si>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</si>
  <si>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</si>
  <si>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</si>
  <si>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</si>
  <si>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</si>
  <si>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</si>
  <si>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</si>
  <si>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</si>
  <si>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</si>
  <si>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</si>
  <si>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</si>
  <si>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</si>
  <si>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</si>
  <si>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</si>
  <si>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</si>
  <si>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</si>
  <si>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</si>
  <si>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</si>
  <si>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</si>
  <si>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</si>
  <si>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</si>
  <si>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</si>
  <si>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</si>
  <si>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</si>
  <si>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</si>
  <si>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</si>
  <si>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</si>
  <si>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</si>
  <si>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</si>
  <si>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</si>
  <si>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</si>
  <si>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</si>
  <si>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</si>
  <si>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</si>
  <si>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</si>
  <si>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</si>
  <si>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</si>
  <si>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</si>
  <si>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</si>
  <si>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</si>
  <si>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</si>
  <si>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</si>
  <si>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</si>
  <si>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</si>
  <si>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</si>
  <si>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</si>
  <si>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</si>
  <si>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</si>
  <si>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</si>
  <si>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</si>
  <si>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</si>
  <si>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</si>
  <si>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</si>
  <si>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</si>
  <si>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</si>
  <si>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</si>
  <si>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</si>
  <si>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</si>
  <si>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</si>
  <si>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</si>
  <si>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</si>
  <si>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</si>
  <si>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</si>
  <si>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</si>
  <si>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</si>
  <si>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</si>
  <si>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</si>
  <si>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</si>
  <si>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</si>
  <si>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</si>
  <si>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</si>
  <si>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</si>
  <si>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</si>
  <si>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</si>
  <si>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</si>
  <si>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</si>
  <si>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</si>
  <si>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</si>
  <si>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</si>
  <si>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</si>
  <si>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</si>
  <si>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</si>
  <si>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</si>
  <si>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</si>
  <si>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</si>
  <si>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</si>
  <si>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</si>
  <si>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</si>
  <si>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</si>
  <si>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</si>
  <si>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</si>
  <si>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</si>
  <si>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</si>
  <si>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</si>
  <si>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</si>
  <si>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</si>
  <si>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</si>
  <si>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</si>
  <si>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</si>
  <si>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</si>
  <si>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</si>
  <si>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</si>
  <si>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</si>
  <si>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</si>
  <si>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</si>
  <si>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</si>
  <si>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</si>
  <si>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</si>
  <si>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</si>
  <si>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</si>
  <si>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</si>
  <si>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</si>
  <si>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</si>
  <si>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</si>
  <si>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</si>
  <si>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</si>
  <si>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</si>
  <si>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</si>
  <si>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</si>
  <si>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</si>
  <si>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</si>
  <si>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</si>
  <si>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</si>
  <si>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</si>
  <si>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</si>
  <si>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</si>
  <si>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</si>
  <si>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</si>
  <si>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</si>
  <si>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</si>
  <si>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</si>
  <si>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</si>
  <si>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</si>
  <si>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</si>
  <si>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</si>
  <si>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</si>
  <si>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</si>
  <si>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</si>
  <si>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</si>
  <si>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</si>
  <si>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</si>
  <si>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</si>
  <si>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</si>
  <si>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</si>
  <si>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</si>
  <si>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</si>
  <si>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</si>
  <si>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</si>
  <si>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</si>
  <si>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</si>
  <si>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</si>
  <si>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</si>
  <si>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</si>
  <si>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</si>
  <si>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</si>
  <si>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</si>
  <si>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</si>
  <si>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</si>
  <si>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</si>
  <si>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</si>
  <si>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</si>
  <si>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</si>
  <si>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</si>
  <si>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</si>
  <si>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</si>
  <si>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</si>
  <si>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</si>
  <si>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</si>
  <si>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</si>
  <si>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</si>
  <si>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</si>
  <si>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</si>
  <si>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</si>
  <si>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</si>
  <si>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</si>
  <si>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</si>
  <si>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</si>
  <si>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</si>
  <si>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</si>
  <si>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</si>
  <si>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</si>
  <si>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</si>
  <si>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</si>
  <si>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</si>
  <si>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</si>
  <si>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</si>
  <si>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</si>
  <si>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</si>
  <si>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</si>
  <si>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</si>
  <si>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</si>
  <si>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</si>
  <si>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</si>
  <si>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</si>
  <si>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</si>
  <si>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</si>
  <si>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</si>
  <si>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</si>
  <si>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</si>
  <si>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</si>
  <si>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</si>
  <si>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</si>
  <si>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</si>
  <si>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</si>
  <si>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</si>
  <si>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</si>
  <si>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</si>
  <si>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</si>
  <si>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</si>
  <si>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</si>
  <si>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</si>
  <si>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</si>
  <si>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</si>
  <si>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</si>
  <si>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</si>
  <si>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</si>
  <si>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</si>
  <si>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</si>
  <si>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</si>
  <si>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</si>
  <si>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</si>
  <si>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</si>
  <si>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</si>
  <si>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</si>
  <si>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</si>
  <si>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</si>
  <si>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</si>
  <si>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</si>
  <si>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</si>
  <si>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</si>
  <si>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</si>
  <si>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</si>
  <si>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</si>
  <si>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</si>
  <si>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</si>
  <si>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</si>
  <si>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</si>
  <si>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</si>
  <si>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</si>
  <si>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</si>
  <si>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</si>
  <si>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</si>
  <si>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</si>
  <si>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</si>
  <si>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</si>
  <si>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</si>
  <si>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</si>
  <si>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</si>
  <si>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</si>
  <si>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</si>
  <si>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</si>
  <si>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</si>
  <si>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</si>
  <si>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</si>
  <si>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</si>
  <si>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</si>
  <si>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</si>
  <si>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</si>
  <si>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</si>
  <si>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</si>
  <si>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</si>
  <si>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</si>
  <si>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</si>
  <si>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</si>
  <si>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</si>
  <si>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</si>
  <si>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</si>
  <si>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</si>
  <si>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</si>
  <si>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</si>
  <si>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</si>
  <si>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</si>
  <si>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</si>
  <si>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</si>
  <si>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</si>
  <si>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</si>
  <si>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</si>
  <si>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</si>
  <si>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</si>
  <si>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</si>
  <si>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</si>
  <si>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</si>
  <si>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</si>
  <si>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</si>
  <si>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</si>
  <si>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</si>
  <si>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</si>
  <si>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</si>
  <si>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</si>
  <si>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</si>
  <si>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</si>
  <si>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</si>
  <si>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</si>
  <si>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</si>
  <si>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</si>
  <si>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</si>
  <si>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</si>
  <si>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</si>
  <si>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</si>
  <si>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</si>
  <si>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</si>
  <si>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</si>
  <si>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</si>
  <si>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</si>
  <si>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</si>
  <si>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</si>
  <si>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</si>
  <si>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</si>
  <si>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</si>
  <si>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</si>
  <si>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</si>
  <si>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</si>
  <si>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</si>
  <si>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</si>
  <si>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</si>
  <si>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</si>
  <si>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</si>
  <si>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</si>
  <si>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</si>
  <si>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</si>
  <si>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</si>
  <si>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</si>
  <si>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</si>
  <si>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</si>
  <si>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</si>
  <si>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</si>
  <si>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</si>
  <si>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</si>
  <si>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</si>
  <si>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</si>
  <si>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</si>
  <si>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</si>
  <si>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</si>
  <si>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</si>
  <si>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</si>
  <si>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</si>
  <si>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</si>
  <si>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</si>
  <si>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</si>
  <si>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</si>
  <si>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</si>
  <si>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</si>
  <si>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</si>
  <si>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</si>
  <si>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</si>
  <si>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</si>
  <si>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</si>
  <si>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</si>
  <si>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</si>
  <si>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</si>
  <si>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</si>
  <si>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</si>
  <si>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</si>
  <si>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</si>
  <si>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</si>
  <si>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</si>
  <si>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</si>
  <si>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</si>
  <si>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</si>
  <si>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</si>
  <si>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</si>
  <si>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</si>
  <si>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</si>
  <si>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</si>
  <si>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</si>
  <si>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</si>
  <si>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</si>
  <si>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</si>
  <si>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</si>
  <si>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</si>
  <si>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</si>
  <si>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</si>
  <si>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</si>
  <si>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</si>
  <si>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</si>
  <si>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</si>
  <si>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</si>
  <si>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</si>
  <si>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</si>
  <si>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</si>
  <si>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</si>
  <si>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</si>
  <si>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</si>
  <si>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</si>
  <si>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</si>
  <si>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</si>
  <si>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</si>
  <si>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</si>
  <si>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</si>
  <si>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</si>
  <si>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</si>
  <si>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</si>
  <si>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</si>
  <si>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</si>
  <si>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</si>
  <si>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</si>
  <si>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</si>
  <si>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</si>
  <si>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</si>
  <si>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</si>
  <si>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</si>
  <si>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</si>
  <si>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</si>
  <si>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</si>
  <si>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</si>
  <si>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</si>
  <si>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</si>
  <si>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</si>
  <si>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</si>
  <si>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</si>
  <si>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</si>
  <si>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</si>
  <si>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</si>
  <si>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</si>
  <si>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</si>
  <si>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</si>
  <si>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</si>
  <si>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</si>
  <si>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</si>
  <si>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</si>
  <si>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</si>
  <si>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</si>
  <si>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</si>
  <si>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</si>
  <si>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</si>
  <si>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</si>
  <si>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</si>
  <si>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</si>
  <si>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</si>
  <si>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</si>
  <si>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</si>
  <si>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</si>
  <si>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</si>
  <si>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</si>
  <si>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</si>
  <si>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</si>
  <si>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</si>
  <si>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</si>
  <si>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</si>
  <si>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</si>
  <si>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</si>
  <si>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</si>
  <si>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</si>
  <si>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</si>
  <si>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</si>
  <si>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</si>
  <si>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</si>
  <si>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</si>
  <si>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</si>
  <si>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</si>
  <si>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</si>
  <si>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</si>
  <si>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</si>
  <si>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</si>
  <si>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</si>
  <si>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</si>
  <si>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</si>
  <si>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</si>
  <si>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</si>
  <si>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</si>
  <si>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</si>
  <si>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</si>
  <si>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</si>
  <si>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</si>
  <si>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</si>
  <si>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</si>
  <si>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</si>
  <si>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</si>
  <si>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</si>
  <si>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</si>
  <si>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</si>
  <si>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</si>
  <si>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</si>
  <si>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</si>
  <si>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</si>
  <si>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</si>
  <si>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</si>
  <si>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</si>
  <si>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</si>
  <si>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</si>
  <si>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</si>
  <si>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</si>
  <si>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</si>
  <si>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</si>
  <si>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</si>
  <si>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</si>
  <si>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</si>
  <si>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</si>
  <si>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</si>
  <si>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</si>
  <si>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</si>
  <si>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</si>
  <si>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</si>
  <si>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</si>
  <si>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</si>
  <si>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</si>
  <si>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</si>
  <si>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</si>
  <si>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</si>
  <si>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</si>
  <si>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</si>
  <si>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</si>
  <si>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</si>
  <si>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</si>
  <si>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</si>
  <si>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</si>
  <si>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</si>
  <si>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</si>
  <si>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</si>
  <si>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</si>
  <si>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</si>
  <si>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</si>
  <si>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</si>
  <si>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</si>
  <si>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</si>
  <si>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</si>
  <si>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</si>
  <si>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</si>
  <si>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</si>
  <si>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</si>
  <si>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</si>
  <si>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</si>
  <si>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</si>
  <si>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</si>
  <si>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</si>
  <si>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</si>
  <si>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</si>
  <si>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</si>
  <si>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</si>
  <si>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</si>
  <si>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</si>
  <si>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</si>
  <si>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</si>
  <si>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</si>
  <si>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</si>
  <si>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</si>
  <si>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</si>
  <si>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</si>
  <si>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</si>
  <si>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</si>
  <si>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</si>
  <si>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</si>
  <si>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</si>
  <si>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</si>
  <si>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</si>
  <si>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</si>
  <si>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</si>
  <si>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</si>
  <si>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</si>
  <si>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</si>
  <si>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</si>
  <si>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</si>
  <si>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</si>
  <si>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</si>
  <si>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</si>
  <si>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</si>
  <si>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</si>
  <si>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</si>
  <si>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</si>
  <si>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</si>
  <si>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</si>
  <si>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</si>
  <si>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</si>
  <si>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</si>
  <si>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</si>
  <si>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</si>
  <si>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</si>
  <si>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</si>
  <si>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</si>
  <si>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</si>
  <si>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</si>
  <si>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</si>
  <si>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</si>
  <si>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</si>
  <si>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</si>
  <si>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</si>
  <si>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</si>
  <si>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</si>
  <si>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</si>
  <si>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</si>
  <si>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</si>
  <si>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</si>
  <si>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</si>
  <si>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</si>
  <si>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</si>
  <si>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</si>
  <si>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</si>
  <si>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</si>
  <si>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</si>
  <si>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</si>
  <si>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</si>
  <si>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</si>
  <si>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</si>
  <si>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</si>
  <si>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</si>
  <si>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</si>
  <si>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</si>
  <si>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</si>
  <si>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</si>
  <si>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</si>
  <si>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</si>
  <si>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</si>
  <si>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</si>
  <si>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</si>
  <si>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</si>
  <si>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</si>
  <si>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</si>
  <si>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</si>
  <si>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</si>
  <si>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</si>
  <si>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</si>
  <si>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</si>
  <si>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</si>
  <si>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</si>
  <si>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</si>
  <si>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</si>
  <si>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</si>
  <si>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</si>
  <si>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</si>
  <si>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</si>
  <si>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</si>
  <si>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</si>
  <si>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</si>
  <si>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</si>
  <si>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</si>
  <si>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</si>
  <si>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</si>
  <si>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</si>
  <si>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</si>
  <si>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</si>
  <si>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</si>
  <si>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</si>
  <si>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</si>
  <si>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</si>
  <si>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</si>
  <si>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</si>
  <si>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</si>
  <si>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</si>
  <si>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</si>
  <si>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</si>
  <si>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</si>
  <si>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</si>
  <si>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</si>
  <si>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</si>
  <si>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</si>
  <si>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</si>
  <si>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</si>
  <si>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</si>
  <si>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</si>
  <si>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</si>
  <si>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</si>
  <si>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</si>
  <si>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</si>
  <si>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</si>
  <si>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</si>
  <si>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</si>
  <si>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</si>
  <si>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</si>
  <si>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</si>
  <si>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</si>
  <si>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</si>
  <si>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</si>
  <si>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</si>
  <si>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</si>
  <si>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</si>
  <si>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</si>
  <si>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</si>
  <si>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</si>
  <si>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</si>
  <si>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</si>
  <si>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</si>
  <si>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</si>
  <si>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</si>
  <si>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</si>
  <si>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</si>
  <si>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</si>
  <si>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</si>
  <si>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</si>
  <si>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</si>
  <si>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</si>
  <si>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</si>
  <si>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</si>
  <si>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</si>
  <si>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</si>
  <si>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</si>
  <si>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</si>
  <si>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</si>
  <si>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</si>
  <si>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</si>
  <si>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</si>
  <si>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</si>
  <si>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</si>
  <si>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</si>
  <si>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</si>
  <si>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</si>
  <si>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</si>
  <si>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</si>
  <si>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</si>
  <si>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</si>
  <si>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</si>
  <si>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</si>
  <si>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</si>
  <si>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</si>
  <si>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</si>
  <si>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</si>
  <si>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</si>
  <si>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</si>
  <si>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</si>
  <si>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</si>
  <si>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</si>
  <si>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</si>
  <si>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</si>
  <si>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</si>
  <si>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</si>
  <si>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</si>
  <si>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</si>
  <si>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</si>
  <si>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</si>
  <si>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</si>
  <si>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</si>
  <si>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</si>
  <si>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</si>
  <si>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</si>
  <si>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</si>
  <si>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</si>
  <si>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</si>
  <si>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</si>
  <si>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</si>
  <si>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</si>
  <si>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</si>
  <si>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</si>
  <si>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</si>
  <si>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</si>
  <si>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</si>
  <si>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</si>
  <si>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</si>
  <si>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</si>
  <si>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</si>
  <si>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</si>
  <si>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</si>
  <si>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</si>
  <si>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</si>
  <si>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</si>
  <si>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</si>
  <si>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</si>
  <si>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</si>
  <si>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</si>
  <si>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</si>
  <si>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</si>
  <si>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</si>
  <si>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</si>
  <si>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</si>
  <si>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</si>
  <si>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</si>
  <si>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</si>
  <si>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</si>
  <si>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</si>
  <si>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</si>
  <si>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</si>
  <si>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</si>
  <si>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</si>
  <si>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</si>
  <si>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</si>
  <si>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</si>
  <si>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</si>
  <si>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</si>
  <si>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</si>
  <si>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</si>
  <si>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</si>
  <si>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</si>
  <si>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</si>
  <si>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</si>
  <si>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</si>
  <si>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</si>
  <si>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</si>
  <si>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</si>
  <si>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</si>
  <si>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</si>
  <si>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</si>
  <si>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</si>
  <si>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</si>
  <si>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</si>
  <si>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</si>
  <si>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</si>
  <si>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</si>
  <si>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</si>
  <si>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</si>
  <si>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</si>
  <si>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</si>
  <si>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</si>
  <si>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</si>
  <si>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</si>
  <si>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</si>
  <si>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</si>
  <si>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</si>
  <si>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</si>
  <si>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</si>
  <si>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</si>
  <si>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</si>
  <si>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</si>
  <si>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</si>
  <si>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</si>
  <si>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</si>
  <si>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</si>
  <si>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</si>
  <si>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</si>
  <si>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</si>
  <si>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</si>
  <si>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</si>
  <si>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</si>
  <si>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</si>
  <si>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</si>
  <si>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</si>
  <si>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</si>
  <si>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</si>
  <si>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</si>
  <si>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</si>
  <si>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</si>
  <si>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</si>
  <si>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</si>
  <si>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</si>
  <si>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</si>
  <si>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</si>
  <si>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</si>
  <si>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</si>
  <si>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</si>
  <si>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</si>
  <si>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</si>
  <si>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</si>
  <si>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</si>
  <si>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</si>
  <si>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</si>
  <si>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</si>
  <si>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</si>
  <si>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</si>
  <si>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</si>
  <si>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</si>
  <si>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</si>
  <si>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</si>
  <si>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</si>
  <si>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</si>
  <si>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</si>
  <si>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</si>
  <si>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</si>
  <si>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</si>
  <si>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</si>
  <si>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</si>
  <si>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</si>
  <si>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</si>
  <si>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</si>
  <si>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</si>
  <si>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</si>
  <si>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</si>
  <si>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</si>
  <si>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</si>
  <si>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</si>
  <si>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</si>
  <si>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</si>
  <si>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</si>
  <si>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</si>
  <si>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</si>
  <si>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</si>
  <si>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</si>
  <si>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</si>
  <si>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</si>
  <si>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</si>
  <si>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</si>
  <si>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</si>
  <si>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</si>
  <si>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</si>
  <si>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</si>
  <si>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</si>
  <si>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</si>
  <si>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</si>
  <si>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</si>
  <si>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</si>
  <si>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</si>
  <si>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</si>
  <si>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</si>
  <si>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</si>
  <si>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</si>
  <si>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</si>
  <si>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</si>
  <si>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</si>
  <si>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</si>
  <si>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</si>
  <si>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</si>
  <si>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</si>
  <si>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</si>
  <si>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</si>
  <si>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</si>
  <si>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</si>
  <si>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</si>
  <si>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</si>
  <si>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</si>
  <si>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</si>
  <si>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</si>
  <si>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</si>
  <si>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</si>
  <si>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</si>
  <si>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</si>
  <si>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</si>
  <si>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</si>
  <si>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</si>
  <si>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</si>
  <si>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</si>
  <si>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</si>
  <si>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</si>
  <si>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</si>
  <si>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</si>
  <si>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</si>
  <si>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</si>
  <si>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</si>
  <si>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</si>
  <si>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</si>
  <si>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</si>
  <si>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</si>
  <si>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</si>
  <si>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</si>
  <si>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</si>
  <si>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</si>
  <si>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</si>
  <si>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</si>
  <si>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</si>
  <si>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</si>
  <si>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</si>
  <si>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</si>
  <si>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</si>
  <si>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</si>
  <si>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</si>
  <si>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</si>
  <si>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</si>
  <si>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</si>
  <si>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</si>
  <si>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</si>
  <si>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</si>
  <si>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</si>
  <si>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</si>
  <si>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</si>
  <si>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</si>
  <si>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</si>
  <si>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</si>
  <si>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</si>
  <si>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</si>
  <si>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</si>
  <si>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</si>
  <si>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</si>
  <si>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</si>
  <si>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</si>
  <si>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</si>
  <si>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</si>
  <si>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</si>
  <si>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</si>
  <si>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</si>
  <si>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</si>
  <si>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</si>
  <si>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</si>
  <si>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</si>
  <si>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</si>
  <si>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</si>
  <si>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</si>
  <si>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</si>
  <si>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</si>
  <si>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</si>
  <si>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</si>
  <si>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</si>
  <si>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</si>
  <si>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</si>
  <si>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</si>
  <si>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</si>
  <si>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</si>
  <si>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</si>
  <si>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</si>
  <si>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</si>
  <si>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</si>
  <si>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</si>
  <si>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</si>
  <si>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</si>
  <si>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</si>
  <si>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</si>
  <si>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</si>
  <si>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</si>
  <si>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</si>
  <si>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</si>
  <si>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</si>
  <si>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</si>
  <si>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</si>
  <si>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</si>
  <si>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</si>
  <si>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</si>
  <si>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</si>
  <si>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</si>
  <si>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</si>
  <si>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</si>
  <si>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</si>
  <si>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</si>
  <si>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</si>
  <si>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</si>
  <si>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</si>
  <si>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</si>
  <si>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</si>
  <si>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</si>
  <si>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</si>
  <si>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</si>
  <si>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</si>
  <si>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</si>
  <si>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</si>
  <si>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</si>
  <si>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</si>
  <si>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</si>
  <si>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</si>
  <si>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</si>
  <si>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</si>
  <si>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</si>
  <si>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</si>
  <si>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</si>
  <si>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</si>
  <si>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</si>
  <si>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</si>
  <si>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</si>
  <si>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</si>
  <si>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</si>
  <si>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</si>
  <si>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</si>
  <si>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</si>
  <si>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</si>
  <si>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</si>
  <si>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</si>
  <si>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</si>
  <si>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</si>
  <si>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</si>
  <si>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</si>
  <si>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</si>
  <si>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</si>
  <si>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</si>
  <si>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</si>
  <si>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</si>
  <si>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</si>
  <si>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</si>
  <si>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</si>
  <si>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</si>
  <si>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</si>
  <si>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</si>
  <si>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</si>
  <si>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</si>
  <si>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</si>
  <si>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</si>
  <si>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</si>
  <si>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</si>
  <si>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</si>
  <si>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</si>
  <si>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</si>
  <si>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</si>
  <si>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</si>
  <si>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</si>
  <si>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</si>
  <si>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</si>
  <si>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</si>
  <si>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</si>
  <si>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</si>
  <si>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</si>
  <si>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</si>
  <si>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</si>
  <si>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</si>
  <si>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</si>
  <si>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</si>
  <si>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</si>
  <si>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</si>
  <si>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</si>
  <si>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</si>
  <si>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</si>
  <si>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</si>
  <si>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</si>
  <si>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</si>
  <si>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</si>
  <si>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</si>
  <si>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</si>
  <si>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</si>
  <si>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</si>
  <si>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</si>
  <si>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</si>
  <si>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</si>
  <si>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</si>
  <si>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</si>
  <si>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</si>
  <si>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</si>
  <si>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</si>
  <si>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</si>
  <si>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</si>
  <si>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</si>
  <si>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</si>
  <si>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</si>
  <si>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</si>
  <si>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</si>
  <si>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</si>
  <si>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</si>
  <si>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</si>
  <si>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</si>
  <si>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</si>
  <si>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</si>
  <si>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</si>
  <si>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</si>
  <si>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</si>
  <si>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</si>
  <si>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</si>
  <si>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</si>
  <si>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</si>
  <si>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</si>
  <si>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</si>
  <si>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</si>
  <si>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</si>
  <si>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</si>
  <si>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</si>
  <si>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</si>
  <si>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</si>
  <si>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</si>
  <si>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</si>
  <si>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</si>
  <si>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</si>
  <si>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</si>
  <si>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</si>
  <si>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</si>
  <si>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</si>
  <si>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</si>
  <si>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</si>
  <si>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</si>
  <si>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</si>
  <si>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</si>
  <si>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</si>
  <si>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</si>
  <si>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</si>
  <si>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</si>
  <si>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</si>
  <si>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</si>
  <si>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</si>
  <si>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</si>
  <si>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</si>
  <si>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</si>
  <si>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</si>
  <si>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</si>
  <si>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</si>
  <si>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</si>
  <si>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</si>
  <si>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</si>
  <si>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</si>
  <si>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</si>
  <si>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</si>
  <si>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</si>
  <si>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</si>
  <si>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</si>
  <si>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</si>
  <si>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</si>
  <si>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</si>
  <si>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</si>
  <si>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</si>
  <si>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</si>
  <si>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</si>
  <si>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</si>
  <si>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</si>
  <si>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</si>
  <si>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</si>
  <si>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</si>
  <si>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</si>
  <si>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</si>
  <si>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</si>
  <si>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</si>
  <si>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</si>
  <si>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</si>
  <si>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</si>
  <si>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</si>
  <si>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</si>
  <si>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</si>
  <si>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</si>
  <si>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</si>
  <si>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</si>
  <si>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</si>
  <si>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</si>
  <si>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</si>
  <si>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</si>
  <si>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</si>
  <si>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</si>
  <si>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</si>
  <si>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</si>
  <si>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</si>
  <si>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</si>
  <si>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</si>
  <si>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</si>
  <si>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</si>
  <si>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</si>
  <si>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</si>
  <si>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</si>
  <si>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</si>
  <si>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</si>
  <si>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</si>
  <si>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</si>
  <si>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</si>
  <si>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</si>
  <si>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</si>
  <si>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</si>
  <si>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</si>
  <si>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</si>
  <si>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</si>
  <si>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</si>
  <si>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</si>
  <si>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</si>
  <si>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</si>
  <si>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</si>
  <si>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</si>
  <si>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</si>
  <si>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</si>
  <si>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</si>
  <si>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</si>
  <si>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</si>
  <si>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</si>
  <si>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</si>
  <si>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</si>
  <si>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</si>
  <si>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</si>
  <si>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</si>
  <si>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</si>
  <si>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</si>
  <si>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</si>
  <si>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</si>
  <si>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</si>
  <si>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</si>
  <si>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</si>
  <si>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</si>
  <si>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</si>
  <si>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</si>
  <si>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</si>
  <si>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</si>
  <si>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</si>
  <si>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</si>
  <si>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</si>
  <si>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</si>
  <si>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</si>
  <si>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</si>
  <si>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</si>
  <si>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</si>
  <si>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</si>
  <si>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</si>
  <si>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</si>
  <si>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</si>
  <si>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</si>
  <si>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</si>
  <si>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</si>
  <si>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</si>
  <si>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</si>
  <si>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</si>
  <si>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</si>
  <si>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</si>
  <si>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</si>
  <si>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</si>
  <si>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</si>
  <si>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</si>
  <si>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</si>
  <si>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</si>
  <si>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</si>
  <si>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</si>
  <si>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</si>
  <si>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</si>
  <si>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</si>
  <si>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</si>
  <si>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</si>
  <si>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</si>
  <si>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</si>
  <si>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</si>
  <si>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</si>
  <si>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</si>
  <si>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</si>
  <si>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</si>
  <si>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</si>
  <si>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</si>
  <si>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</si>
  <si>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</si>
  <si>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</si>
  <si>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</si>
  <si>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</si>
  <si>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</si>
  <si>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</si>
  <si>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</si>
  <si>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</si>
  <si>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</si>
  <si>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</si>
  <si>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</si>
  <si>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</si>
  <si>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</si>
  <si>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</si>
  <si>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</si>
  <si>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</si>
  <si>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</si>
  <si>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</si>
  <si>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</si>
  <si>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</si>
  <si>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</si>
  <si>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</si>
  <si>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</si>
  <si>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</si>
  <si>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</si>
  <si>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</si>
  <si>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</si>
  <si>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</si>
  <si>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</si>
  <si>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</si>
  <si>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</si>
  <si>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</si>
  <si>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</si>
  <si>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</si>
  <si>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</si>
  <si>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</si>
  <si>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</si>
  <si>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</si>
  <si>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</si>
  <si>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</si>
  <si>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</si>
  <si>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</si>
  <si>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</si>
  <si>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</si>
  <si>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</si>
  <si>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</si>
  <si>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</si>
  <si>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</si>
  <si>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</si>
  <si>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</si>
  <si>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</si>
  <si>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</si>
  <si>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</si>
  <si>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</si>
  <si>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</si>
  <si>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</si>
  <si>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</si>
  <si>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</si>
  <si>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</si>
  <si>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</si>
  <si>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</si>
  <si>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</si>
  <si>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</si>
  <si>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</si>
  <si>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</si>
  <si>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</si>
  <si>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</si>
  <si>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</si>
  <si>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</si>
  <si>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</si>
  <si>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</si>
  <si>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</si>
  <si>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</si>
  <si>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</si>
  <si>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</si>
  <si>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</si>
  <si>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</si>
  <si>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</si>
  <si>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</si>
  <si>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</si>
  <si>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</si>
  <si>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</si>
  <si>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</si>
  <si>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</si>
  <si>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</si>
  <si>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</si>
  <si>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</si>
  <si>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</si>
  <si>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</si>
  <si>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</si>
  <si>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</si>
  <si>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</si>
  <si>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</si>
  <si>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</si>
  <si>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</si>
  <si>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</si>
  <si>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</si>
  <si>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</si>
  <si>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</si>
  <si>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</si>
  <si>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</si>
  <si>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</si>
  <si>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</si>
  <si>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</si>
  <si>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</si>
  <si>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</si>
  <si>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</si>
  <si>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</si>
  <si>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</si>
  <si>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</si>
  <si>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</si>
  <si>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</si>
  <si>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</si>
  <si>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</si>
  <si>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</si>
  <si>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</si>
  <si>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</si>
  <si>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</si>
  <si>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</si>
  <si>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</si>
  <si>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</si>
  <si>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</si>
  <si>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</si>
  <si>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</si>
  <si>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</si>
  <si>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</si>
  <si>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</si>
  <si>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</si>
  <si>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</si>
  <si>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</si>
  <si>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</si>
  <si>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</si>
  <si>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</si>
  <si>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</si>
  <si>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</si>
  <si>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</si>
  <si>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</si>
  <si>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</si>
  <si>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</si>
  <si>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</si>
  <si>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</si>
  <si>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</si>
  <si>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</si>
  <si>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</si>
  <si>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</si>
  <si>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</si>
  <si>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</si>
  <si>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</si>
  <si>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</si>
  <si>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</si>
  <si>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</si>
  <si>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</si>
  <si>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</si>
  <si>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</si>
  <si>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</si>
  <si>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</si>
  <si>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</si>
  <si>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</si>
  <si>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</si>
  <si>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</si>
  <si>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</si>
  <si>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</si>
  <si>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</si>
  <si>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</si>
  <si>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</si>
  <si>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</si>
  <si>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</si>
  <si>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</si>
  <si>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</si>
  <si>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</si>
  <si>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</si>
  <si>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</si>
  <si>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</si>
  <si>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</si>
  <si>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</si>
  <si>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</si>
  <si>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</si>
  <si>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</si>
  <si>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</si>
  <si>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</si>
  <si>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</si>
  <si>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</si>
  <si>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</si>
  <si>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</si>
  <si>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</si>
  <si>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</si>
  <si>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</si>
  <si>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</si>
  <si>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</si>
  <si>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</si>
  <si>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</si>
  <si>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</si>
  <si>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</si>
  <si>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</si>
  <si>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</si>
  <si>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</si>
  <si>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</si>
  <si>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</si>
  <si>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</si>
  <si>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</si>
  <si>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</si>
  <si>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</si>
  <si>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</si>
  <si>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</si>
  <si>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</si>
  <si>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</si>
  <si>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</si>
  <si>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</si>
  <si>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</si>
  <si>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</si>
  <si>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</si>
  <si>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</si>
  <si>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</si>
  <si>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</si>
  <si>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</si>
  <si>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</si>
  <si>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</si>
  <si>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</si>
  <si>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</si>
  <si>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</si>
  <si>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</si>
  <si>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</si>
  <si>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</si>
  <si>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</si>
  <si>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</si>
  <si>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</si>
  <si>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</si>
  <si>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</si>
  <si>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</si>
  <si>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</si>
  <si>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</si>
  <si>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</si>
  <si>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</si>
  <si>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</si>
  <si>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</si>
  <si>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</si>
  <si>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</si>
  <si>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</si>
  <si>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</si>
  <si>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</si>
  <si>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</si>
  <si>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</si>
  <si>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</si>
  <si>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</si>
  <si>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</si>
  <si>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</si>
  <si>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</si>
  <si>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</si>
  <si>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</si>
  <si>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</si>
  <si>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</si>
  <si>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</si>
  <si>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</si>
  <si>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</si>
  <si>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</si>
  <si>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</si>
  <si>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</si>
  <si>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</si>
  <si>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</si>
  <si>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</si>
  <si>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</si>
  <si>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</si>
  <si>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</si>
  <si>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</si>
  <si>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</si>
  <si>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</si>
  <si>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</si>
  <si>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</si>
  <si>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</si>
  <si>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</si>
  <si>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</si>
  <si>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</si>
  <si>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</si>
  <si>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</si>
  <si>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</si>
  <si>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</si>
  <si>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</si>
  <si>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</si>
  <si>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</si>
  <si>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</si>
  <si>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</si>
  <si>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</si>
  <si>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</si>
  <si>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</si>
  <si>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</si>
  <si>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</si>
  <si>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</si>
  <si>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</si>
  <si>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</si>
  <si>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</si>
  <si>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</si>
  <si>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</si>
  <si>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</si>
  <si>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</si>
  <si>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</si>
  <si>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</si>
  <si>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</si>
  <si>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</si>
  <si>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</si>
  <si>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</si>
  <si>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</si>
  <si>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</si>
  <si>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</si>
  <si>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</si>
  <si>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</si>
  <si>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</si>
  <si>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</si>
  <si>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</si>
  <si>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</si>
  <si>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</si>
  <si>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</si>
  <si>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</si>
  <si>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</si>
  <si>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</si>
  <si>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</si>
  <si>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</si>
  <si>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</si>
  <si>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</si>
  <si>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</si>
  <si>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</si>
  <si>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</si>
  <si>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</si>
  <si>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</si>
  <si>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</si>
  <si>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</si>
  <si>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</si>
  <si>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</si>
  <si>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</si>
  <si>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</si>
  <si>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</si>
  <si>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</si>
  <si>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</si>
  <si>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</si>
  <si>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</si>
  <si>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</si>
  <si>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</si>
  <si>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</si>
  <si>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</si>
  <si>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</si>
  <si>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</si>
  <si>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</si>
  <si>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</si>
  <si>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</si>
  <si>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</si>
  <si>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</si>
  <si>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</si>
  <si>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</si>
  <si>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</si>
  <si>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</si>
  <si>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</si>
  <si>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</si>
  <si>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</si>
  <si>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</si>
  <si>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</si>
  <si>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</si>
  <si>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</si>
  <si>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</si>
  <si>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</si>
  <si>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</si>
  <si>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</si>
  <si>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</si>
  <si>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</si>
  <si>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</si>
  <si>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</si>
  <si>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</si>
  <si>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</si>
  <si>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</si>
  <si>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</si>
  <si>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</si>
  <si>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</si>
  <si>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</si>
  <si>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</si>
  <si>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</si>
  <si>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</si>
  <si>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</si>
  <si>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</si>
  <si>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</si>
  <si>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</si>
  <si>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</si>
  <si>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</si>
  <si>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</si>
  <si>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</si>
  <si>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</si>
  <si>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</si>
  <si>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</si>
  <si>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</si>
  <si>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</si>
  <si>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</si>
  <si>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</si>
  <si>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</si>
  <si>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</si>
  <si>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</si>
  <si>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</si>
  <si>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</si>
  <si>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</si>
  <si>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</si>
  <si>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</si>
  <si>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</si>
  <si>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</si>
  <si>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</si>
  <si>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</si>
  <si>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</si>
  <si>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</si>
  <si>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</si>
  <si>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</si>
  <si>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</si>
  <si>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</si>
  <si>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</si>
  <si>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</si>
  <si>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</si>
  <si>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</si>
  <si>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</si>
  <si>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</si>
  <si>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</si>
  <si>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</si>
  <si>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</si>
  <si>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</si>
  <si>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</si>
  <si>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</si>
  <si>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</si>
  <si>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</si>
  <si>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</si>
  <si>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</si>
  <si>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</si>
  <si>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</si>
  <si>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</si>
  <si>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</si>
  <si>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</si>
  <si>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</si>
  <si>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</si>
  <si>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</si>
  <si>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</si>
  <si>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</si>
  <si>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</si>
  <si>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</si>
  <si>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</si>
  <si>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</si>
  <si>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</si>
  <si>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</si>
  <si>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</si>
  <si>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</si>
  <si>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</si>
  <si>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</si>
  <si>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</si>
  <si>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</si>
  <si>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</si>
  <si>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</si>
  <si>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</si>
  <si>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</si>
  <si>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</si>
  <si>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</si>
  <si>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</si>
  <si>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</si>
  <si>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</si>
  <si>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</si>
  <si>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</si>
  <si>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</si>
  <si>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</si>
  <si>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</si>
  <si>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</si>
  <si>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</si>
  <si>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</si>
  <si>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</si>
  <si>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</si>
  <si>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</si>
  <si>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</si>
  <si>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</si>
  <si>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</si>
  <si>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</si>
  <si>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</si>
  <si>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</si>
  <si>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</si>
  <si>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</si>
  <si>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</si>
  <si>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</si>
  <si>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</si>
  <si>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</si>
  <si>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</si>
  <si>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</si>
  <si>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</si>
  <si>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</si>
  <si>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</si>
  <si>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</si>
  <si>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</si>
  <si>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</si>
  <si>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</si>
  <si>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</si>
  <si>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</si>
  <si>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</si>
  <si>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</si>
  <si>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</si>
  <si>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</si>
  <si>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</si>
  <si>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</si>
  <si>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</si>
  <si>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</si>
  <si>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</si>
  <si>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</si>
  <si>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</si>
  <si>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</si>
  <si>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</si>
  <si>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</si>
  <si>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</si>
  <si>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</si>
  <si>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</si>
  <si>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</si>
  <si>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</si>
  <si>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</si>
  <si>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</si>
  <si>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</si>
  <si>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</si>
  <si>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</si>
  <si>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</si>
  <si>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</si>
  <si>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</si>
  <si>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</si>
  <si>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</si>
  <si>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</si>
  <si>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</si>
  <si>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</si>
  <si>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</si>
  <si>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</si>
  <si>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</si>
  <si>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</si>
  <si>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</si>
  <si>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</si>
  <si>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</si>
  <si>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</si>
  <si>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</si>
  <si>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</si>
  <si>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</si>
  <si>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</si>
  <si>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</si>
  <si>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</si>
  <si>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</si>
  <si>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</si>
  <si>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</si>
  <si>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</si>
  <si>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</si>
  <si>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</si>
  <si>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</si>
  <si>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</si>
  <si>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</si>
  <si>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</si>
  <si>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</si>
  <si>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</si>
  <si>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</si>
  <si>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</si>
  <si>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</si>
  <si>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</si>
  <si>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</si>
  <si>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</si>
  <si>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</si>
  <si>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</si>
  <si>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</si>
  <si>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</si>
  <si>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</si>
  <si>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</si>
  <si>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</si>
  <si>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</si>
  <si>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</si>
  <si>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</si>
  <si>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</si>
  <si>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</si>
  <si>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</si>
  <si>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</si>
  <si>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</si>
  <si>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</si>
  <si>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</si>
  <si>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</si>
  <si>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</si>
  <si>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</si>
  <si>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</si>
  <si>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</si>
  <si>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</si>
  <si>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</si>
  <si>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</si>
  <si>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</si>
  <si>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</si>
  <si>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</si>
  <si>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</si>
  <si>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</si>
  <si>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</si>
  <si>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</si>
  <si>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</si>
  <si>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</si>
  <si>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</si>
  <si>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</si>
  <si>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</si>
  <si>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</si>
  <si>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</si>
  <si>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</si>
  <si>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</si>
  <si>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</si>
  <si>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</si>
  <si>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</si>
  <si>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</si>
  <si>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</si>
  <si>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</si>
  <si>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</si>
  <si>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</si>
  <si>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</si>
  <si>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</si>
  <si>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</si>
  <si>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</si>
  <si>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</si>
  <si>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</si>
  <si>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</si>
  <si>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</si>
  <si>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</si>
  <si>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</si>
  <si>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</si>
  <si>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</si>
  <si>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</si>
  <si>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</si>
  <si>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</si>
  <si>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</si>
  <si>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</si>
  <si>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</si>
  <si>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</si>
  <si>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</si>
  <si>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</si>
  <si>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</si>
  <si>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</si>
  <si>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</si>
  <si>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</si>
  <si>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</si>
  <si>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</si>
  <si>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</si>
  <si>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</si>
  <si>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</si>
  <si>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</si>
  <si>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</si>
  <si>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</si>
  <si>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</si>
  <si>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</si>
  <si>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</si>
  <si>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</si>
  <si>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</si>
  <si>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</si>
  <si>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</si>
  <si>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</si>
  <si>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</si>
  <si>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</si>
  <si>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</si>
  <si>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</si>
  <si>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</si>
  <si>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</si>
  <si>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</si>
  <si>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</si>
  <si>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</si>
  <si>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</si>
  <si>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</si>
  <si>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</si>
  <si>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</si>
  <si>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</si>
  <si>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</si>
  <si>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</si>
  <si>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</si>
  <si>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</si>
  <si>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</si>
  <si>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</si>
  <si>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</si>
  <si>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</si>
  <si>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</si>
  <si>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</si>
  <si>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</si>
  <si>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</si>
  <si>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</si>
  <si>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</si>
  <si>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</si>
  <si>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</si>
  <si>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</si>
  <si>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</si>
  <si>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</si>
  <si>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</si>
  <si>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</si>
  <si>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</si>
  <si>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</si>
  <si>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</si>
  <si>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</si>
  <si>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</si>
  <si>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</si>
  <si>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</si>
  <si>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</si>
  <si>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</si>
  <si>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</si>
  <si>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</si>
  <si>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</si>
  <si>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</si>
  <si>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</si>
  <si>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</si>
  <si>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</si>
  <si>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</si>
  <si>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</si>
  <si>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</si>
  <si>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</si>
  <si>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</si>
  <si>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</si>
  <si>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</si>
  <si>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</si>
  <si>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</si>
  <si>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</si>
  <si>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</si>
  <si>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</si>
  <si>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</si>
  <si>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</si>
  <si>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</si>
  <si>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</si>
  <si>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</si>
  <si>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</si>
  <si>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</si>
  <si>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</si>
  <si>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</si>
  <si>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</si>
  <si>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</si>
  <si>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</si>
  <si>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</si>
  <si>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</si>
  <si>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</si>
  <si>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</si>
  <si>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</si>
  <si>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</si>
  <si>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</si>
  <si>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</si>
  <si>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</si>
  <si>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</si>
  <si>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</si>
  <si>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</si>
  <si>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</si>
  <si>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</si>
  <si>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</si>
  <si>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</si>
  <si>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</si>
  <si>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</si>
  <si>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</si>
  <si>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</si>
  <si>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</si>
  <si>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</si>
  <si>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</si>
  <si>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</si>
  <si>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</si>
  <si>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</si>
  <si>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</si>
  <si>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</si>
  <si>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</si>
  <si>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</si>
  <si>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</si>
  <si>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</si>
  <si>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</si>
  <si>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</si>
  <si>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</si>
  <si>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</si>
  <si>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</si>
  <si>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</si>
  <si>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</si>
  <si>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</si>
  <si>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</si>
  <si>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</si>
  <si>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</si>
  <si>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</si>
  <si>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</si>
  <si>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</si>
  <si>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</si>
  <si>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</si>
  <si>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</si>
  <si>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</si>
  <si>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</si>
  <si>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</si>
  <si>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</si>
  <si>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</si>
  <si>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</si>
  <si>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</si>
  <si>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</si>
  <si>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</si>
  <si>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</si>
  <si>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</si>
  <si>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</si>
  <si>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</si>
  <si>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</si>
  <si>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</si>
  <si>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</si>
  <si>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</si>
  <si>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</si>
  <si>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</si>
  <si>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</si>
  <si>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</si>
  <si>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</si>
  <si>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</si>
  <si>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</si>
  <si>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</si>
  <si>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</si>
  <si>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</si>
  <si>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</si>
  <si>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</si>
  <si>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</si>
  <si>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</si>
  <si>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</si>
  <si>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</si>
  <si>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</si>
  <si>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</si>
  <si>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</si>
  <si>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</si>
  <si>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</si>
  <si>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</si>
  <si>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</si>
  <si>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</si>
  <si>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</si>
  <si>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</si>
  <si>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</si>
  <si>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</si>
  <si>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</si>
  <si>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</si>
  <si>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</si>
  <si>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</si>
  <si>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</si>
  <si>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</si>
  <si>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</si>
  <si>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</si>
  <si>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</si>
  <si>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</si>
  <si>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</si>
  <si>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</si>
  <si>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</si>
  <si>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</si>
  <si>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</si>
  <si>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</si>
  <si>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</si>
  <si>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</si>
  <si>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</si>
  <si>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</si>
  <si>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</si>
  <si>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</si>
  <si>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</si>
  <si>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</si>
  <si>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</si>
  <si>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</si>
  <si>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</si>
  <si>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</si>
  <si>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</si>
  <si>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</si>
  <si>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</si>
  <si>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</si>
  <si>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</si>
  <si>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</si>
  <si>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</si>
  <si>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</si>
  <si>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</si>
  <si>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</si>
  <si>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</si>
  <si>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</si>
  <si>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</si>
  <si>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</si>
  <si>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</si>
  <si>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</si>
  <si>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</si>
  <si>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</si>
  <si>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</si>
  <si>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</si>
  <si>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</si>
  <si>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</si>
  <si>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</si>
  <si>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</si>
  <si>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</si>
  <si>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</si>
  <si>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</si>
  <si>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</si>
  <si>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</si>
  <si>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</si>
  <si>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</si>
  <si>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</si>
  <si>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</si>
  <si>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</si>
  <si>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</si>
  <si>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</si>
  <si>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</si>
  <si>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</si>
  <si>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</si>
  <si>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</si>
  <si>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</si>
  <si>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</si>
  <si>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</si>
  <si>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</si>
  <si>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</si>
  <si>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</si>
  <si>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</si>
  <si>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</si>
  <si>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</si>
  <si>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</si>
  <si>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</si>
  <si>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</si>
  <si>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</si>
  <si>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</si>
  <si>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</si>
  <si>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</si>
  <si>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</si>
  <si>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</si>
  <si>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</si>
  <si>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</si>
  <si>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</si>
  <si>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</si>
  <si>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</si>
  <si>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</si>
  <si>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</si>
  <si>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</si>
  <si>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</si>
  <si>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</si>
  <si>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</si>
  <si>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</si>
  <si>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</si>
  <si>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</si>
  <si>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</si>
  <si>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</si>
  <si>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</si>
  <si>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</si>
  <si>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</si>
  <si>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</si>
  <si>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</si>
  <si>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</si>
  <si>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</si>
  <si>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</si>
  <si>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</si>
  <si>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</si>
  <si>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</si>
  <si>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</si>
  <si>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</si>
  <si>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</si>
  <si>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</si>
  <si>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</si>
  <si>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</si>
  <si>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</si>
  <si>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</si>
  <si>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</si>
  <si>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</si>
  <si>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</si>
  <si>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</si>
  <si>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</si>
  <si>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</si>
  <si>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</si>
  <si>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</si>
  <si>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</si>
  <si>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</si>
  <si>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</si>
  <si>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</si>
  <si>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</si>
  <si>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</si>
  <si>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</si>
  <si>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</si>
  <si>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</si>
  <si>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</si>
  <si>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</si>
  <si>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</si>
  <si>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</si>
  <si>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</si>
  <si>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</si>
  <si>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</si>
  <si>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</si>
  <si>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</si>
  <si>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</si>
  <si>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</si>
  <si>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</si>
  <si>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</si>
  <si>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</si>
  <si>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</si>
  <si>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</si>
  <si>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</si>
  <si>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</si>
  <si>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</si>
  <si>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</si>
  <si>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</si>
  <si>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</si>
  <si>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</si>
  <si>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</si>
  <si>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</si>
  <si>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</si>
  <si>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</si>
  <si>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</si>
  <si>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</si>
  <si>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</si>
  <si>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</si>
  <si>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</si>
  <si>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</si>
  <si>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</si>
  <si>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</si>
  <si>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</si>
  <si>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</si>
  <si>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</si>
  <si>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</si>
  <si>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</si>
  <si>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</si>
  <si>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</si>
  <si>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</si>
  <si>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</si>
  <si>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</si>
  <si>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</si>
  <si>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</si>
  <si>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</si>
  <si>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</si>
  <si>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</si>
  <si>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</si>
  <si>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</si>
  <si>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</si>
  <si>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</si>
  <si>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</si>
  <si>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</si>
  <si>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</si>
  <si>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</si>
  <si>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</si>
  <si>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</si>
  <si>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</si>
  <si>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</si>
  <si>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</si>
  <si>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</si>
  <si>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</si>
  <si>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</si>
  <si>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</si>
  <si>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</si>
  <si>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</si>
  <si>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</si>
  <si>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</si>
  <si>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</si>
  <si>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</si>
  <si>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</si>
  <si>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</si>
  <si>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</si>
  <si>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</si>
  <si>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</si>
  <si>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</si>
  <si>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</si>
  <si>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</si>
  <si>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</si>
  <si>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</si>
  <si>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</si>
  <si>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</si>
  <si>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</si>
  <si>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</si>
  <si>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</si>
  <si>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</si>
  <si>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</si>
  <si>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</si>
  <si>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</si>
  <si>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</si>
  <si>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</si>
  <si>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</si>
  <si>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</si>
  <si>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</si>
  <si>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</si>
  <si>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</si>
  <si>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</si>
  <si>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</si>
  <si>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</si>
  <si>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</si>
  <si>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</si>
  <si>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</si>
  <si>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</si>
  <si>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</si>
  <si>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</si>
  <si>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</si>
  <si>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</si>
  <si>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</si>
  <si>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</si>
  <si>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</si>
  <si>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</si>
  <si>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</si>
  <si>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</si>
  <si>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</si>
  <si>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</si>
  <si>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</si>
  <si>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</si>
  <si>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</si>
  <si>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</si>
  <si>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</si>
  <si>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</si>
  <si>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</si>
  <si>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</si>
  <si>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</si>
  <si>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</si>
  <si>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</si>
  <si>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</si>
  <si>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</si>
  <si>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</si>
  <si>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</si>
  <si>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</si>
  <si>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</si>
  <si>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</si>
  <si>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</si>
  <si>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</si>
  <si>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</si>
  <si>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</si>
  <si>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</si>
  <si>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</si>
  <si>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</si>
  <si>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</si>
  <si>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</si>
  <si>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</si>
  <si>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</si>
  <si>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</si>
  <si>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</si>
  <si>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</si>
  <si>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</si>
  <si>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</si>
  <si>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</si>
  <si>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</si>
  <si>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</si>
  <si>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</si>
  <si>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</si>
  <si>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</si>
  <si>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</si>
  <si>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</si>
  <si>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</si>
  <si>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</si>
  <si>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</si>
  <si>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</si>
  <si>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</si>
  <si>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</si>
  <si>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</si>
  <si>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</si>
  <si>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</si>
  <si>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</si>
  <si>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</si>
  <si>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</si>
  <si>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</si>
  <si>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</si>
  <si>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</si>
  <si>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</si>
  <si>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</si>
  <si>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</si>
  <si>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</si>
  <si>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</si>
  <si>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</si>
  <si>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</si>
  <si>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</si>
  <si>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</si>
  <si>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</si>
  <si>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</si>
  <si>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</si>
  <si>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</si>
  <si>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</si>
  <si>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</si>
  <si>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</si>
  <si>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</si>
  <si>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</si>
  <si>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</si>
  <si>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</si>
  <si>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</si>
  <si>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</si>
  <si>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</si>
  <si>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</si>
  <si>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</si>
  <si>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</si>
  <si>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</si>
  <si>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</si>
  <si>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</si>
  <si>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</si>
  <si>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</si>
  <si>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</si>
  <si>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</si>
  <si>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</si>
  <si>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</si>
  <si>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</si>
  <si>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</si>
  <si>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</si>
  <si>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</si>
  <si>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</si>
  <si>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</si>
  <si>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</si>
  <si>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</si>
  <si>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</si>
  <si>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</si>
  <si>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</si>
  <si>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</si>
  <si>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</si>
  <si>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</si>
  <si>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</si>
  <si>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</si>
  <si>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</si>
  <si>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</si>
  <si>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</si>
  <si>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</si>
  <si>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</si>
  <si>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</si>
  <si>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</si>
  <si>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</si>
  <si>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</si>
  <si>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</si>
  <si>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</si>
  <si>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</si>
  <si>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</si>
  <si>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</si>
  <si>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</si>
  <si>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</si>
  <si>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</si>
  <si>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</si>
  <si>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</si>
  <si>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</si>
  <si>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</si>
  <si>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</si>
  <si>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</si>
  <si>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</si>
  <si>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</si>
  <si>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</si>
  <si>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</si>
  <si>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</si>
  <si>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</si>
  <si>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</si>
  <si>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</si>
  <si>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</si>
  <si>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</si>
  <si>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</si>
  <si>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</si>
  <si>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</si>
  <si>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</si>
  <si>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</si>
  <si>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</si>
  <si>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</si>
  <si>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</si>
  <si>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</si>
  <si>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</si>
  <si>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</si>
  <si>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</si>
  <si>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</si>
  <si>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</si>
  <si>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</si>
  <si>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</si>
  <si>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</si>
  <si>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</si>
  <si>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</si>
  <si>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</si>
  <si>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</si>
  <si>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</si>
  <si>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</si>
  <si>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</si>
  <si>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</si>
  <si>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</si>
  <si>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</si>
  <si>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</si>
  <si>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</si>
  <si>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</si>
  <si>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</si>
  <si>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</si>
  <si>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</si>
  <si>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</si>
  <si>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</si>
  <si>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</si>
  <si>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</si>
  <si>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</si>
  <si>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</si>
  <si>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</si>
  <si>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</si>
  <si>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</si>
  <si>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</si>
  <si>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</si>
  <si>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</si>
  <si>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</si>
  <si>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</si>
  <si>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</si>
  <si>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</si>
  <si>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</si>
  <si>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</si>
  <si>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</si>
  <si>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</si>
  <si>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</si>
  <si>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</si>
  <si>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</si>
  <si>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</si>
  <si>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</si>
  <si>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</si>
  <si>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</si>
  <si>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</si>
  <si>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</si>
  <si>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</si>
  <si>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</si>
  <si>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</si>
  <si>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</si>
  <si>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</si>
  <si>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</si>
  <si>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</si>
  <si>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</si>
  <si>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</si>
  <si>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</si>
  <si>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</si>
  <si>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</si>
  <si>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</si>
  <si>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</si>
  <si>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</si>
  <si>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</si>
  <si>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</si>
  <si>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</si>
  <si>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</si>
  <si>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</si>
  <si>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</si>
  <si>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</si>
  <si>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</si>
  <si>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</si>
  <si>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</si>
  <si>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</si>
  <si>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</si>
  <si>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</si>
  <si>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</si>
  <si>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</si>
  <si>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</si>
  <si>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</si>
  <si>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</si>
  <si>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</si>
  <si>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</si>
  <si>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</si>
  <si>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</si>
  <si>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</si>
  <si>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</si>
  <si>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</si>
  <si>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</si>
  <si>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</si>
  <si>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</si>
  <si>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</si>
  <si>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</si>
  <si>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</si>
  <si>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</si>
  <si>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</si>
  <si>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</si>
  <si>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</si>
  <si>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</si>
  <si>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</si>
  <si>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</si>
  <si>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</si>
  <si>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</si>
  <si>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</si>
  <si>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</si>
  <si>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</si>
  <si>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</si>
  <si>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</si>
  <si>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</si>
  <si>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</si>
  <si>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</si>
  <si>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</si>
  <si>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</si>
  <si>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</si>
  <si>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</si>
  <si>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</si>
  <si>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</si>
  <si>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</si>
  <si>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</si>
  <si>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</si>
  <si>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</si>
  <si>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</si>
  <si>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</si>
  <si>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</si>
  <si>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</si>
  <si>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</si>
  <si>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</si>
  <si>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</si>
  <si>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</si>
  <si>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</si>
  <si>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</si>
  <si>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</si>
  <si>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</si>
  <si>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</si>
  <si>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</si>
  <si>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</si>
  <si>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</si>
  <si>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</si>
  <si>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</si>
  <si>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</si>
  <si>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</si>
  <si>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</si>
  <si>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</si>
  <si>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</si>
  <si>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</si>
  <si>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</si>
  <si>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</si>
  <si>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</si>
  <si>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</si>
  <si>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</si>
  <si>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</si>
  <si>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</si>
  <si>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</si>
  <si>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</si>
  <si>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</si>
  <si>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</si>
  <si>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</si>
  <si>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</si>
  <si>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</si>
  <si>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</si>
  <si>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</si>
  <si>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</si>
  <si>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</si>
  <si>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</si>
  <si>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</si>
  <si>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</si>
  <si>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</si>
  <si>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</si>
  <si>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</si>
  <si>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</si>
  <si>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</si>
  <si>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</si>
  <si>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</si>
  <si>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</si>
  <si>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</si>
  <si>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</si>
  <si>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</si>
  <si>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</si>
  <si>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</si>
  <si>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</si>
  <si>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</si>
  <si>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</si>
  <si>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</si>
  <si>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</si>
  <si>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</si>
  <si>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</si>
  <si>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</si>
  <si>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</si>
  <si>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</si>
  <si>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</si>
  <si>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</si>
  <si>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</si>
  <si>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</si>
  <si>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</si>
  <si>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</si>
  <si>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</si>
  <si>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</si>
  <si>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</si>
  <si>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</si>
  <si>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</si>
  <si>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</si>
  <si>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</si>
  <si>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</si>
  <si>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</si>
  <si>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</si>
  <si>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</si>
  <si>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</si>
  <si>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</si>
  <si>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</si>
  <si>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</si>
  <si>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</si>
  <si>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</si>
  <si>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</si>
  <si>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</si>
  <si>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</si>
  <si>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</si>
  <si>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</si>
  <si>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</si>
  <si>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</si>
  <si>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</si>
  <si>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</si>
  <si>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</si>
  <si>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</si>
  <si>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</si>
  <si>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</si>
  <si>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</si>
  <si>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</si>
  <si>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</si>
  <si>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</si>
  <si>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</si>
  <si>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</si>
  <si>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</si>
  <si>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</si>
  <si>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</si>
  <si>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</si>
  <si>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</si>
  <si>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</si>
  <si>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</si>
  <si>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</si>
  <si>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</si>
  <si>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</si>
  <si>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</si>
  <si>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</si>
  <si>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</si>
  <si>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</si>
  <si>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</si>
  <si>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</si>
  <si>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</si>
  <si>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</si>
  <si>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</si>
  <si>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</si>
  <si>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</si>
  <si>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</si>
  <si>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</si>
  <si>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</si>
  <si>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</si>
  <si>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</si>
  <si>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</si>
  <si>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</si>
  <si>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</si>
  <si>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</si>
  <si>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</si>
  <si>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</si>
  <si>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</si>
  <si>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</si>
  <si>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</si>
  <si>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</si>
  <si>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</si>
  <si>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</si>
  <si>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</si>
  <si>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</si>
  <si>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</si>
  <si>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</si>
  <si>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</si>
  <si>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</si>
  <si>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</si>
  <si>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</si>
  <si>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</si>
  <si>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</si>
  <si>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</si>
  <si>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</si>
  <si>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</si>
  <si>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</si>
  <si>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</si>
  <si>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</si>
  <si>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</si>
  <si>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</si>
  <si>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</si>
  <si>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</si>
  <si>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</si>
  <si>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</si>
  <si>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</si>
  <si>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</si>
  <si>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</si>
  <si>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</si>
  <si>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</si>
  <si>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</si>
  <si>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</si>
  <si>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</si>
  <si>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</si>
  <si>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</si>
  <si>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</si>
  <si>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</si>
  <si>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</si>
  <si>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</si>
  <si>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</si>
  <si>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</si>
  <si>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</si>
  <si>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</si>
  <si>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</si>
  <si>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</si>
  <si>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</si>
  <si>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</si>
  <si>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</si>
  <si>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</si>
  <si>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</si>
  <si>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</si>
  <si>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</si>
  <si>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</si>
  <si>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</si>
  <si>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</si>
  <si>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</si>
  <si>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</si>
  <si>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</si>
  <si>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</si>
  <si>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</si>
  <si>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</si>
  <si>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</si>
  <si>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</si>
  <si>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</si>
  <si>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</si>
  <si>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</si>
  <si>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</si>
  <si>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</si>
  <si>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</si>
  <si>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</si>
  <si>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</si>
  <si>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</si>
  <si>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</si>
  <si>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</si>
  <si>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</si>
  <si>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</si>
  <si>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</si>
  <si>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</si>
  <si>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</si>
  <si>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</si>
  <si>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</si>
  <si>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</si>
  <si>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</si>
  <si>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</si>
  <si>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</si>
  <si>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</si>
  <si>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</si>
  <si>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</si>
  <si>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</si>
  <si>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</si>
  <si>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</si>
  <si>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</si>
  <si>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</si>
  <si>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</si>
  <si>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</si>
  <si>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</si>
  <si>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</si>
  <si>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</si>
  <si>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</si>
  <si>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</si>
  <si>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</si>
  <si>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</si>
  <si>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</si>
  <si>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</si>
  <si>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</si>
  <si>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</si>
  <si>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</si>
  <si>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</si>
  <si>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</si>
  <si>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</si>
  <si>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</si>
  <si>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</si>
  <si>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</si>
  <si>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</si>
  <si>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</si>
  <si>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</si>
  <si>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</si>
  <si>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</si>
  <si>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</si>
  <si>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</si>
  <si>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</si>
  <si>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</si>
  <si>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</si>
  <si>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</si>
  <si>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</si>
  <si>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</si>
  <si>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</si>
  <si>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</si>
  <si>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</si>
  <si>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</si>
  <si>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</si>
  <si>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</si>
  <si>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</si>
  <si>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</si>
  <si>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</si>
  <si>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</si>
  <si>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</si>
  <si>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</si>
  <si>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</si>
  <si>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</si>
  <si>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</si>
  <si>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</si>
  <si>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</si>
  <si>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</si>
  <si>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</si>
  <si>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</si>
  <si>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</si>
  <si>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</si>
  <si>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</si>
  <si>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</si>
  <si>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</si>
  <si>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</si>
  <si>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</si>
  <si>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</si>
  <si>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</si>
  <si>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</si>
  <si>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</si>
  <si>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</si>
  <si>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</si>
  <si>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</si>
  <si>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</si>
  <si>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</si>
  <si>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</si>
  <si>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</si>
  <si>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</si>
  <si>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</si>
  <si>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</si>
  <si>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</si>
  <si>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</si>
  <si>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</si>
  <si>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</si>
  <si>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</si>
  <si>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</si>
  <si>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</si>
  <si>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</si>
  <si>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</si>
  <si>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</si>
  <si>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</si>
  <si>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</si>
  <si>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</si>
  <si>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</si>
  <si>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</si>
  <si>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</si>
  <si>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</si>
  <si>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</si>
  <si>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</si>
  <si>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</si>
  <si>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</si>
  <si>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</si>
  <si>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</si>
  <si>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</si>
  <si>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</si>
  <si>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</si>
  <si>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</si>
  <si>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</si>
  <si>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</si>
  <si>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</si>
  <si>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</si>
  <si>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</si>
  <si>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</si>
  <si>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</si>
  <si>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</si>
  <si>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</si>
  <si>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</si>
  <si>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</si>
  <si>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</si>
  <si>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</si>
  <si>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</si>
  <si>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</si>
  <si>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</si>
  <si>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</si>
  <si>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</si>
  <si>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</si>
  <si>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</si>
  <si>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</si>
  <si>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</si>
  <si>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</si>
  <si>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</si>
  <si>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</si>
  <si>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</si>
  <si>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</si>
  <si>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</si>
  <si>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</si>
  <si>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</si>
  <si>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</si>
  <si>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</si>
  <si>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</si>
  <si>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</si>
  <si>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</si>
  <si>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</si>
  <si>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</si>
  <si>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</si>
  <si>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</si>
  <si>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</si>
  <si>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</si>
  <si>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</si>
  <si>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</si>
  <si>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</si>
  <si>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</si>
  <si>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</si>
  <si>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</si>
  <si>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</si>
  <si>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</si>
  <si>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</si>
  <si>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</si>
  <si>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</si>
  <si>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</si>
  <si>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</si>
  <si>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</si>
  <si>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</si>
  <si>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</si>
  <si>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</si>
  <si>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</si>
  <si>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</si>
  <si>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</si>
  <si>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</si>
  <si>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</si>
  <si>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</si>
  <si>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</si>
  <si>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</si>
  <si>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</si>
  <si>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</si>
  <si>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</si>
  <si>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</si>
  <si>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</si>
  <si>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</si>
  <si>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</si>
  <si>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</si>
  <si>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</si>
  <si>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</si>
  <si>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</si>
  <si>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</si>
  <si>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</si>
  <si>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</si>
  <si>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</si>
  <si>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</si>
  <si>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</si>
  <si>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</si>
  <si>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</si>
  <si>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</si>
  <si>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</si>
  <si>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</si>
  <si>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</si>
  <si>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</si>
  <si>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</si>
  <si>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</si>
  <si>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</si>
  <si>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</si>
  <si>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</si>
  <si>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</si>
  <si>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</si>
  <si>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</si>
  <si>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</si>
  <si>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</si>
  <si>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</si>
  <si>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</si>
  <si>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</si>
  <si>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</si>
  <si>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</si>
  <si>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</si>
  <si>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</si>
  <si>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</si>
  <si>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</si>
  <si>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</si>
  <si>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</si>
  <si>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</si>
  <si>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</si>
  <si>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</si>
  <si>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</si>
  <si>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</si>
  <si>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</si>
  <si>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</si>
  <si>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</si>
  <si>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</si>
  <si>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</si>
  <si>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</si>
  <si>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</si>
  <si>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</si>
  <si>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</si>
  <si>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</si>
  <si>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</si>
  <si>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</si>
  <si>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</si>
  <si>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</si>
  <si>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</si>
  <si>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</si>
  <si>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</si>
  <si>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</si>
  <si>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</si>
  <si>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</si>
  <si>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</si>
  <si>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</si>
  <si>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</si>
  <si>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</si>
  <si>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</si>
  <si>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</si>
  <si>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</si>
  <si>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</si>
  <si>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</si>
  <si>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</si>
  <si>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</si>
  <si>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</si>
  <si>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</si>
  <si>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</si>
  <si>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</si>
  <si>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</si>
  <si>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</si>
  <si>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</si>
  <si>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</si>
  <si>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</si>
  <si>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</si>
  <si>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</si>
  <si>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</si>
  <si>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</si>
  <si>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</si>
  <si>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</si>
  <si>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</si>
  <si>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</si>
  <si>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</si>
  <si>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</si>
  <si>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</si>
  <si>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</si>
  <si>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</si>
  <si>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</si>
  <si>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</si>
  <si>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</si>
  <si>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</si>
  <si>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</si>
  <si>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</si>
  <si>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</si>
  <si>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</si>
  <si>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</si>
  <si>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</si>
  <si>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</si>
  <si>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</si>
  <si>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</si>
  <si>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</si>
  <si>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</si>
  <si>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</si>
  <si>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</si>
  <si>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</si>
  <si>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</si>
  <si>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</si>
  <si>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</si>
  <si>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</si>
  <si>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</si>
  <si>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</si>
  <si>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</si>
  <si>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</si>
  <si>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</si>
  <si>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</si>
  <si>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</si>
  <si>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</si>
  <si>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</si>
  <si>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</si>
  <si>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</si>
  <si>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</si>
  <si>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</si>
  <si>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</si>
  <si>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</si>
  <si>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</si>
  <si>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</si>
  <si>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</si>
  <si>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</si>
  <si>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</si>
  <si>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</si>
  <si>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</si>
  <si>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</si>
  <si>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</si>
  <si>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</si>
  <si>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</si>
  <si>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</si>
  <si>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</si>
  <si>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</si>
  <si>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</si>
  <si>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</si>
  <si>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</si>
  <si>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</si>
  <si>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</si>
  <si>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</si>
  <si>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</si>
  <si>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</si>
  <si>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</si>
  <si>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</si>
  <si>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</si>
  <si>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</si>
  <si>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</si>
  <si>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</si>
  <si>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</si>
  <si>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</si>
  <si>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</si>
  <si>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</si>
  <si>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</si>
  <si>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</si>
  <si>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</si>
  <si>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</si>
  <si>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</si>
  <si>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</si>
  <si>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</si>
  <si>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</si>
  <si>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</si>
  <si>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</si>
  <si>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</si>
  <si>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</si>
  <si>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</si>
  <si>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</si>
  <si>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</si>
  <si>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</si>
  <si>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</si>
  <si>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</si>
  <si>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</si>
  <si>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</si>
  <si>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</si>
  <si>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</si>
  <si>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</si>
  <si>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</si>
  <si>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</si>
  <si>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</si>
  <si>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</si>
  <si>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</si>
  <si>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</si>
  <si>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</si>
  <si>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</si>
  <si>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</si>
  <si>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</si>
  <si>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</si>
  <si>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</si>
  <si>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</si>
  <si>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</si>
  <si>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</si>
  <si>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</si>
  <si>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</si>
  <si>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</si>
  <si>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</si>
  <si>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</si>
  <si>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</si>
  <si>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</si>
  <si>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</si>
  <si>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</si>
  <si>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</si>
  <si>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</si>
  <si>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</si>
  <si>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</si>
  <si>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</si>
  <si>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</si>
  <si>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</si>
  <si>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</si>
  <si>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</si>
  <si>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</si>
  <si>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</si>
  <si>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</si>
  <si>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</si>
  <si>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</si>
  <si>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</si>
  <si>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</si>
  <si>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</si>
  <si>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</si>
  <si>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</si>
  <si>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</si>
  <si>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</si>
  <si>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</si>
  <si>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</si>
  <si>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</si>
  <si>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</si>
  <si>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</si>
  <si>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</si>
  <si>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</si>
  <si>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</si>
  <si>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</si>
  <si>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</si>
  <si>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</si>
  <si>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</si>
  <si>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</si>
  <si>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</si>
  <si>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</si>
  <si>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</si>
  <si>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</si>
  <si>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</si>
  <si>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</si>
  <si>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</si>
  <si>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</si>
  <si>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</si>
  <si>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</si>
  <si>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</si>
  <si>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</si>
  <si>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</si>
  <si>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</si>
  <si>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</si>
  <si>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</si>
  <si>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</si>
  <si>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</si>
  <si>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</si>
  <si>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</si>
  <si>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</si>
  <si>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</si>
  <si>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</si>
  <si>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</si>
  <si>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</si>
  <si>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</si>
  <si>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</si>
  <si>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</si>
  <si>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</si>
  <si>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</si>
  <si>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</si>
  <si>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</si>
  <si>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</si>
  <si>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</si>
  <si>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</si>
  <si>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</si>
  <si>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</si>
  <si>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</si>
  <si>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</si>
  <si>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</si>
  <si>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</si>
  <si>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</si>
  <si>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</si>
  <si>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</si>
  <si>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</si>
  <si>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</si>
  <si>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</si>
  <si>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</si>
  <si>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</si>
  <si>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</si>
  <si>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</si>
  <si>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</si>
  <si>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</si>
  <si>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</si>
  <si>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</si>
  <si>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</si>
  <si>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</si>
  <si>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</si>
  <si>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</si>
  <si>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</si>
  <si>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</si>
  <si>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</si>
  <si>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</si>
  <si>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</si>
  <si>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</si>
  <si>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</si>
  <si>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</si>
  <si>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</si>
  <si>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</si>
  <si>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</si>
  <si>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</si>
  <si>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</si>
  <si>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</si>
  <si>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</si>
  <si>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</si>
  <si>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</si>
  <si>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</si>
  <si>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</si>
  <si>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</si>
  <si>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</si>
  <si>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</si>
  <si>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</si>
  <si>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</si>
  <si>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</si>
  <si>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</si>
  <si>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</si>
  <si>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</si>
  <si>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</si>
  <si>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</si>
  <si>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</si>
  <si>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</si>
  <si>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</si>
  <si>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</si>
  <si>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</si>
  <si>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</si>
  <si>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</si>
  <si>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</si>
  <si>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</si>
  <si>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</si>
  <si>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</si>
  <si>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</si>
  <si>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</si>
  <si>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</si>
  <si>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</si>
  <si>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</si>
  <si>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</si>
  <si>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</si>
  <si>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</si>
  <si>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</si>
  <si>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</si>
  <si>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</si>
  <si>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</si>
  <si>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</si>
  <si>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</si>
  <si>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</si>
  <si>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</si>
  <si>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</si>
  <si>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</si>
  <si>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</si>
  <si>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</si>
  <si>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</si>
  <si>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</si>
  <si>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</si>
  <si>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</si>
  <si>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</si>
  <si>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</si>
  <si>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</si>
  <si>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</si>
  <si>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</si>
  <si>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</si>
  <si>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</si>
  <si>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</si>
  <si>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</si>
  <si>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</si>
  <si>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</si>
  <si>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</si>
  <si>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</si>
  <si>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</si>
  <si>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</si>
  <si>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</si>
  <si>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</si>
  <si>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</si>
  <si>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</si>
  <si>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</si>
  <si>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</si>
  <si>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</si>
  <si>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</si>
  <si>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</si>
  <si>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</si>
  <si>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</si>
  <si>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</si>
  <si>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</si>
  <si>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</si>
  <si>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</si>
  <si>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</si>
  <si>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</si>
  <si>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</si>
  <si>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</si>
  <si>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</si>
  <si>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</si>
  <si>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</si>
  <si>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</si>
  <si>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</si>
  <si>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</si>
  <si>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</si>
  <si>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</si>
  <si>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</si>
  <si>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</si>
  <si>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</si>
  <si>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</si>
  <si>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</si>
  <si>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</si>
  <si>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</si>
  <si>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</si>
  <si>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</si>
  <si>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</si>
  <si>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</si>
  <si>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</si>
  <si>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</si>
  <si>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</si>
  <si>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</si>
  <si>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</si>
  <si>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</si>
  <si>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</si>
  <si>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</si>
  <si>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</si>
  <si>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</si>
  <si>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</si>
  <si>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</si>
  <si>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</si>
  <si>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</si>
  <si>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</si>
  <si>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</si>
  <si>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</si>
  <si>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</si>
  <si>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</si>
  <si>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</si>
  <si>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</si>
  <si>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</si>
  <si>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</si>
  <si>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</si>
  <si>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</si>
  <si>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</si>
  <si>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</si>
  <si>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</si>
  <si>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</si>
  <si>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</si>
  <si>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</si>
  <si>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</si>
  <si>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</si>
  <si>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</si>
  <si>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</si>
  <si>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</si>
  <si>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</si>
  <si>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</si>
  <si>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</si>
  <si>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</si>
  <si>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</si>
  <si>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</si>
  <si>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</si>
  <si>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</si>
  <si>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</si>
  <si>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</si>
  <si>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</si>
  <si>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</si>
  <si>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</si>
  <si>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</si>
  <si>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</si>
  <si>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</si>
  <si>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</si>
  <si>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</si>
  <si>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</si>
  <si>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</si>
  <si>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</si>
  <si>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</si>
  <si>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</si>
  <si>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</si>
  <si>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</si>
  <si>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</si>
  <si>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</si>
  <si>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</si>
  <si>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</si>
  <si>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</si>
  <si>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</si>
  <si>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</si>
  <si>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</si>
  <si>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</si>
  <si>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</si>
  <si>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</si>
  <si>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</si>
  <si>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</si>
  <si>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</si>
  <si>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</si>
  <si>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</si>
  <si>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</si>
  <si>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</si>
  <si>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</si>
  <si>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</si>
  <si>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</si>
  <si>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</si>
  <si>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</si>
  <si>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</si>
  <si>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</si>
  <si>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</si>
  <si>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</si>
  <si>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</si>
  <si>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</si>
  <si>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</si>
  <si>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</si>
  <si>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</si>
  <si>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</si>
  <si>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</si>
  <si>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</si>
  <si>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</si>
  <si>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</si>
  <si>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</si>
  <si>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</si>
  <si>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</si>
  <si>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</si>
  <si>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</si>
  <si>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</si>
  <si>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</si>
  <si>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</si>
  <si>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</si>
  <si>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</si>
  <si>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</si>
  <si>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</si>
  <si>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</si>
  <si>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</si>
  <si>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</si>
  <si>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</si>
  <si>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</si>
  <si>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</si>
  <si>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</si>
  <si>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</si>
  <si>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</si>
  <si>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</si>
  <si>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</si>
  <si>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</si>
  <si>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</si>
  <si>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</si>
  <si>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</si>
  <si>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</si>
  <si>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</si>
  <si>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</si>
  <si>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</si>
  <si>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</si>
  <si>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</si>
  <si>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</si>
  <si>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</si>
  <si>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</si>
  <si>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</si>
  <si>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</si>
  <si>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</si>
  <si>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</si>
  <si>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</si>
  <si>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</si>
  <si>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</si>
  <si>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</si>
  <si>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</si>
  <si>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</si>
  <si>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</si>
  <si>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</si>
  <si>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</si>
  <si>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</si>
  <si>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</si>
  <si>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</si>
  <si>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</si>
  <si>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</si>
  <si>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</si>
  <si>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</si>
  <si>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</si>
  <si>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</si>
  <si>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</si>
  <si>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</si>
  <si>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</si>
  <si>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</si>
  <si>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</si>
  <si>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</si>
  <si>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</si>
  <si>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</si>
  <si>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</si>
  <si>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</si>
  <si>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</si>
  <si>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</si>
  <si>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</si>
  <si>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</si>
  <si>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</si>
  <si>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</si>
  <si>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</si>
  <si>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</si>
  <si>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</si>
  <si>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</si>
  <si>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</si>
  <si>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</si>
  <si>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</si>
  <si>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</si>
  <si>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</si>
  <si>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</si>
  <si>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</si>
  <si>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</si>
  <si>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</si>
  <si>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</si>
  <si>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</si>
  <si>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</si>
  <si>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</si>
  <si>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</si>
  <si>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</si>
  <si>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</si>
  <si>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</si>
  <si>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</si>
  <si>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</si>
  <si>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</si>
  <si>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</si>
  <si>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</si>
  <si>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</si>
  <si>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</si>
  <si>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</si>
  <si>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</si>
  <si>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</si>
  <si>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</si>
  <si>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</si>
  <si>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</si>
  <si>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</si>
  <si>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</si>
  <si>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</si>
  <si>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</si>
  <si>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</si>
  <si>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</si>
  <si>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</si>
  <si>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</si>
  <si>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</si>
  <si>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</si>
  <si>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</si>
  <si>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</si>
  <si>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</si>
  <si>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</si>
  <si>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</si>
  <si>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</si>
  <si>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</si>
  <si>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</si>
  <si>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</si>
  <si>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</si>
  <si>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</si>
  <si>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</si>
  <si>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</si>
  <si>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</si>
  <si>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</si>
  <si>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</si>
  <si>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</si>
  <si>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</si>
  <si>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</si>
  <si>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</si>
  <si>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</si>
  <si>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</si>
  <si>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</si>
  <si>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</si>
  <si>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</si>
  <si>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</si>
  <si>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</si>
  <si>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</si>
  <si>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</si>
  <si>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</si>
  <si>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</si>
  <si>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</si>
  <si>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</si>
  <si>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</si>
  <si>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</si>
  <si>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</si>
  <si>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</si>
  <si>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</si>
  <si>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</si>
  <si>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</si>
  <si>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</si>
  <si>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</si>
  <si>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</si>
  <si>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</si>
  <si>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</si>
  <si>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</si>
  <si>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</si>
  <si>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</si>
  <si>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</si>
  <si>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</si>
  <si>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</si>
  <si>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</si>
  <si>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</si>
  <si>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</si>
  <si>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</si>
  <si>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</si>
  <si>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</si>
  <si>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</si>
  <si>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</si>
  <si>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</si>
  <si>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</si>
  <si>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</si>
  <si>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</si>
  <si>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</si>
  <si>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</si>
  <si>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</si>
  <si>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</si>
  <si>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</si>
  <si>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</si>
  <si>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</si>
  <si>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</si>
  <si>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</si>
  <si>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</si>
  <si>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</si>
  <si>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</si>
  <si>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</si>
  <si>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</si>
  <si>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</si>
  <si>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</si>
  <si>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</si>
  <si>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</si>
  <si>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</si>
  <si>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</si>
  <si>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</si>
  <si>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</si>
  <si>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</si>
  <si>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</si>
  <si>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</si>
  <si>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</si>
  <si>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</si>
  <si>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</si>
  <si>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</si>
  <si>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</si>
  <si>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</si>
  <si>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</si>
  <si>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</si>
  <si>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</si>
  <si>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</si>
  <si>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</si>
  <si>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</si>
  <si>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</si>
  <si>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</si>
  <si>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</si>
  <si>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</si>
  <si>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</si>
  <si>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</si>
  <si>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</si>
  <si>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</si>
  <si>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</si>
  <si>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</si>
  <si>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</si>
  <si>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</si>
  <si>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</si>
  <si>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</si>
  <si>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</si>
  <si>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</si>
  <si>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</si>
  <si>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</si>
  <si>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</si>
  <si>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</si>
  <si>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</si>
  <si>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</si>
  <si>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</si>
  <si>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</si>
  <si>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</si>
  <si>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</si>
  <si>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</si>
  <si>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</si>
  <si>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</si>
  <si>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</si>
  <si>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</si>
  <si>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</si>
  <si>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</si>
  <si>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</si>
  <si>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</si>
  <si>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</si>
  <si>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</si>
  <si>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</si>
  <si>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</si>
  <si>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</si>
  <si>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</si>
  <si>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</si>
  <si>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</si>
  <si>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</si>
  <si>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</si>
  <si>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</si>
  <si>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</si>
  <si>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</si>
  <si>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</si>
  <si>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</si>
  <si>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</si>
  <si>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</si>
  <si>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</si>
  <si>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</si>
  <si>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</si>
  <si>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</si>
  <si>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</si>
  <si>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</si>
  <si>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</si>
  <si>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</si>
  <si>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</si>
  <si>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</si>
  <si>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</si>
  <si>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</si>
  <si>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</si>
  <si>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</si>
  <si>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</si>
  <si>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</si>
  <si>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</si>
  <si>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</si>
  <si>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</si>
  <si>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</si>
  <si>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</si>
  <si>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</si>
  <si>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</si>
  <si>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</si>
  <si>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</si>
  <si>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</si>
  <si>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</si>
  <si>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</si>
  <si>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</si>
  <si>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</si>
  <si>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</si>
  <si>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</si>
  <si>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</si>
  <si>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</si>
  <si>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</si>
  <si>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</si>
  <si>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</si>
  <si>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</si>
  <si>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</si>
  <si>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</si>
  <si>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</si>
  <si>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</si>
  <si>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</si>
  <si>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</si>
  <si>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</si>
  <si>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</si>
  <si>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</si>
  <si>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</si>
  <si>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</si>
  <si>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</si>
  <si>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</si>
  <si>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</si>
  <si>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</si>
  <si>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</si>
  <si>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</si>
  <si>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</si>
  <si>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</si>
  <si>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</si>
  <si>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</si>
  <si>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</si>
  <si>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</si>
  <si>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</si>
  <si>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</si>
  <si>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</si>
  <si>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</si>
  <si>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</si>
  <si>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</si>
  <si>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</si>
  <si>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</si>
  <si>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</si>
  <si>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</si>
  <si>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</si>
  <si>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</si>
  <si>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</si>
  <si>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</si>
  <si>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</si>
  <si>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</si>
  <si>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</si>
  <si>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</si>
  <si>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</si>
  <si>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</si>
  <si>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</si>
  <si>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</si>
  <si>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</si>
  <si>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</si>
  <si>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</si>
  <si>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</si>
  <si>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</si>
  <si>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</si>
  <si>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</si>
  <si>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</si>
  <si>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</si>
  <si>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</si>
  <si>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</si>
  <si>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</si>
  <si>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</si>
  <si>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</si>
  <si>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</si>
  <si>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</si>
  <si>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</si>
  <si>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</si>
  <si>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</si>
  <si>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</si>
  <si>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</si>
  <si>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</si>
  <si>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</si>
  <si>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</si>
  <si>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</si>
  <si>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</si>
  <si>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</si>
  <si>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</si>
  <si>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</si>
  <si>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</si>
  <si>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</si>
  <si>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</si>
  <si>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</si>
  <si>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</si>
  <si>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</si>
  <si>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</si>
  <si>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</si>
  <si>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</si>
  <si>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</si>
  <si>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</si>
  <si>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</si>
  <si>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</si>
  <si>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</si>
  <si>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</si>
  <si>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</si>
  <si>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</si>
  <si>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</si>
  <si>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</si>
  <si>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</si>
  <si>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</si>
  <si>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</si>
  <si>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</si>
  <si>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</si>
  <si>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</si>
  <si>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</si>
  <si>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</si>
  <si>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</si>
  <si>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</si>
  <si>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</si>
  <si>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</si>
  <si>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</si>
  <si>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</si>
  <si>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</si>
  <si>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</si>
  <si>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</si>
  <si>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</si>
  <si>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</si>
  <si>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</si>
  <si>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</si>
  <si>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</si>
  <si>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</si>
  <si>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</si>
  <si>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</si>
  <si>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</si>
  <si>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</si>
  <si>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</si>
  <si>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</si>
  <si>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</si>
  <si>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</si>
  <si>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</si>
  <si>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</si>
  <si>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</si>
  <si>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</si>
  <si>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</si>
  <si>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</si>
  <si>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</si>
  <si>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</si>
  <si>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</si>
  <si>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</si>
  <si>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</si>
  <si>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</si>
  <si>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</si>
  <si>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</si>
  <si>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</si>
  <si>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</si>
  <si>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</si>
  <si>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</si>
  <si>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</si>
  <si>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</si>
  <si>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</si>
  <si>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</si>
  <si>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</si>
  <si>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</si>
  <si>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</si>
  <si>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</si>
  <si>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</si>
  <si>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</si>
  <si>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</si>
  <si>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</si>
  <si>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</si>
  <si>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</si>
  <si>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</si>
  <si>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</si>
  <si>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</si>
  <si>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</si>
  <si>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</si>
  <si>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</si>
  <si>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</si>
  <si>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</si>
  <si>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</si>
  <si>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</si>
  <si>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</si>
  <si>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</si>
  <si>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</si>
  <si>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</si>
  <si>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</si>
  <si>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</si>
  <si>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</si>
  <si>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</si>
  <si>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</si>
  <si>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</si>
  <si>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</si>
  <si>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</si>
  <si>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</si>
  <si>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</si>
  <si>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</si>
  <si>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</si>
  <si>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</si>
  <si>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</si>
  <si>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</si>
  <si>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</si>
  <si>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</si>
  <si>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</si>
  <si>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</si>
  <si>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</si>
  <si>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</si>
  <si>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</si>
  <si>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</si>
  <si>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</si>
  <si>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</si>
  <si>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</si>
  <si>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</si>
  <si>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</si>
  <si>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</si>
  <si>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</si>
  <si>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</si>
  <si>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</si>
  <si>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</si>
  <si>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</si>
  <si>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</si>
  <si>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</si>
  <si>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</si>
  <si>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</si>
  <si>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</si>
  <si>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</si>
  <si>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</si>
  <si>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</si>
  <si>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</si>
  <si>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</si>
  <si>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</si>
  <si>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</si>
  <si>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</si>
  <si>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</si>
  <si>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</si>
  <si>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</si>
  <si>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</si>
  <si>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</si>
  <si>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</si>
  <si>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</si>
  <si>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</si>
  <si>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</si>
  <si>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</si>
  <si>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</si>
  <si>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</si>
  <si>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</si>
  <si>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</si>
  <si>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</si>
  <si>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</si>
  <si>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</si>
  <si>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</si>
  <si>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</si>
  <si>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</si>
  <si>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</si>
  <si>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</si>
  <si>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</si>
  <si>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</si>
  <si>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</si>
  <si>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</si>
  <si>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</si>
  <si>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</si>
  <si>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</si>
  <si>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</si>
  <si>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</si>
  <si>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</si>
  <si>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</si>
  <si>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</si>
  <si>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</si>
  <si>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</si>
  <si>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</si>
  <si>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</si>
  <si>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</si>
  <si>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</si>
  <si>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</si>
  <si>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</si>
  <si>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</si>
  <si>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</si>
  <si>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</si>
  <si>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</si>
  <si>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</si>
  <si>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</si>
  <si>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</si>
  <si>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</si>
  <si>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</si>
  <si>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</si>
  <si>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</si>
  <si>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</si>
  <si>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</si>
  <si>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</si>
  <si>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</si>
  <si>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</si>
  <si>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</si>
  <si>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</si>
  <si>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</si>
  <si>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</si>
  <si>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</si>
  <si>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</si>
  <si>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</si>
  <si>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</si>
  <si>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</si>
  <si>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</si>
  <si>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</si>
  <si>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</si>
  <si>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</si>
  <si>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</si>
  <si>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</si>
  <si>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</si>
  <si>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</si>
  <si>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</si>
  <si>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</si>
  <si>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</si>
  <si>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</si>
  <si>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</si>
  <si>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</si>
  <si>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</si>
  <si>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</si>
  <si>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</si>
  <si>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</si>
  <si>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</si>
  <si>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</si>
  <si>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</si>
  <si>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</si>
  <si>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</si>
  <si>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</si>
  <si>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</si>
  <si>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</si>
  <si>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</si>
  <si>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</si>
  <si>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</si>
  <si>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</si>
  <si>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</si>
  <si>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</si>
  <si>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</si>
  <si>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</si>
  <si>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</si>
  <si>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</si>
  <si>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</si>
  <si>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</si>
  <si>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</si>
  <si>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</si>
  <si>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</si>
  <si>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</si>
  <si>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</si>
  <si>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</si>
  <si>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</si>
  <si>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</si>
  <si>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</si>
  <si>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</si>
  <si>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</si>
  <si>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</si>
  <si>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</si>
  <si>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</si>
  <si>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</si>
  <si>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</si>
  <si>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</si>
  <si>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</si>
  <si>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</si>
  <si>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</si>
  <si>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</si>
  <si>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</si>
  <si>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</si>
  <si>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</si>
  <si>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</si>
  <si>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</si>
  <si>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</si>
  <si>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</si>
  <si>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</si>
  <si>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</si>
  <si>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</si>
  <si>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</si>
  <si>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</si>
  <si>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</si>
  <si>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</si>
  <si>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</si>
  <si>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</si>
  <si>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</si>
  <si>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</si>
  <si>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</si>
  <si>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</si>
  <si>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</si>
  <si>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</si>
  <si>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</si>
  <si>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</si>
  <si>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</si>
  <si>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</si>
  <si>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</si>
  <si>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</si>
  <si>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</si>
  <si>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</si>
  <si>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</si>
  <si>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</si>
  <si>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</si>
  <si>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</si>
  <si>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</si>
  <si>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</si>
  <si>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</si>
  <si>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</si>
  <si>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</si>
  <si>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</si>
  <si>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</si>
  <si>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</si>
  <si>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</si>
  <si>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</si>
  <si>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</si>
  <si>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</si>
  <si>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</si>
  <si>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</si>
  <si>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</si>
  <si>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</si>
  <si>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</si>
  <si>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</si>
  <si>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</si>
  <si>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</si>
  <si>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</si>
  <si>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</si>
  <si>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</si>
  <si>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</si>
  <si>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</si>
  <si>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</si>
  <si>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</si>
  <si>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</si>
  <si>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</si>
  <si>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</si>
  <si>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</si>
  <si>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</si>
  <si>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</si>
  <si>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</si>
  <si>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</si>
  <si>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</si>
  <si>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</si>
  <si>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</si>
  <si>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</si>
  <si>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</si>
  <si>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</si>
  <si>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</si>
  <si>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</si>
  <si>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</si>
  <si>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</si>
  <si>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</si>
  <si>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</si>
  <si>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</si>
  <si>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</si>
  <si>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</si>
  <si>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</si>
  <si>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</si>
  <si>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</si>
  <si>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</si>
  <si>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</si>
  <si>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</si>
  <si>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</si>
  <si>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</si>
  <si>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</si>
  <si>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</si>
  <si>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</si>
  <si>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</si>
  <si>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</si>
  <si>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</si>
  <si>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</si>
  <si>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</si>
  <si>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</si>
  <si>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</si>
  <si>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</si>
  <si>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</si>
  <si>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</si>
  <si>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</si>
  <si>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</si>
  <si>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</si>
  <si>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</si>
  <si>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</si>
  <si>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</si>
  <si>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</si>
  <si>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</si>
  <si>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</si>
  <si>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</si>
  <si>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</si>
  <si>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</si>
  <si>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</si>
  <si>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</si>
  <si>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</si>
  <si>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</si>
  <si>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</si>
  <si>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</si>
  <si>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</si>
  <si>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</si>
  <si>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</si>
  <si>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</si>
  <si>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</si>
  <si>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</si>
  <si>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</si>
  <si>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</si>
  <si>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</si>
  <si>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</si>
  <si>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</si>
  <si>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</si>
  <si>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</si>
  <si>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</si>
  <si>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</si>
  <si>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</si>
  <si>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</si>
  <si>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</si>
  <si>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</si>
  <si>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</si>
  <si>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</si>
  <si>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</si>
  <si>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</si>
  <si>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</si>
  <si>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</si>
  <si>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</si>
  <si>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</si>
  <si>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</si>
  <si>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</si>
  <si>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</si>
  <si>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</si>
  <si>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</si>
  <si>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</si>
  <si>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</si>
  <si>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</si>
  <si>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</si>
  <si>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</si>
  <si>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</si>
  <si>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</si>
  <si>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</si>
  <si>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</si>
  <si>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</si>
  <si>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</si>
  <si>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</si>
  <si>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</si>
  <si>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</si>
  <si>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</si>
  <si>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</si>
  <si>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</si>
  <si>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</si>
  <si>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</si>
  <si>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</si>
  <si>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</si>
  <si>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</si>
  <si>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</si>
  <si>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</si>
  <si>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</si>
  <si>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</si>
  <si>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</si>
  <si>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</si>
  <si>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</si>
  <si>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</si>
  <si>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</si>
  <si>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</si>
  <si>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</si>
  <si>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</si>
  <si>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</si>
  <si>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</si>
  <si>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</si>
  <si>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</si>
  <si>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</si>
  <si>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</si>
  <si>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</si>
  <si>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</si>
  <si>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</si>
  <si>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</si>
  <si>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</si>
  <si>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</si>
  <si>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</si>
  <si>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</si>
  <si>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</si>
  <si>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</si>
  <si>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</si>
  <si>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</si>
  <si>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</si>
  <si>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</si>
  <si>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</si>
  <si>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</si>
  <si>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</si>
  <si>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</si>
  <si>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</si>
  <si>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</si>
  <si>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</si>
  <si>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</si>
  <si>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</si>
  <si>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</si>
  <si>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</si>
  <si>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</si>
  <si>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</si>
  <si>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</si>
  <si>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</si>
  <si>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</si>
  <si>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</si>
  <si>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</si>
  <si>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</si>
  <si>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</si>
  <si>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</si>
  <si>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</si>
  <si>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</si>
  <si>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</si>
  <si>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</si>
  <si>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</si>
  <si>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</si>
  <si>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</si>
  <si>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</si>
  <si>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</si>
  <si>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</si>
  <si>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</si>
  <si>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</si>
  <si>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</si>
  <si>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</si>
  <si>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</si>
  <si>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</si>
  <si>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</si>
  <si>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</si>
  <si>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</si>
  <si>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</si>
  <si>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</si>
  <si>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</si>
  <si>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</si>
  <si>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</si>
  <si>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</si>
  <si>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</si>
  <si>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</si>
  <si>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</si>
  <si>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</si>
  <si>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</si>
  <si>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</si>
  <si>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</si>
  <si>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</si>
  <si>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</si>
  <si>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</si>
  <si>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</si>
  <si>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</si>
  <si>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</si>
  <si>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</si>
  <si>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</si>
  <si>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</si>
  <si>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</si>
  <si>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</si>
  <si>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</si>
  <si>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</si>
  <si>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</si>
  <si>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</si>
  <si>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</si>
  <si>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</si>
  <si>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</si>
  <si>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</si>
  <si>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</si>
  <si>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</si>
  <si>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</si>
  <si>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</si>
  <si>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</si>
  <si>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</si>
  <si>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</si>
  <si>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</si>
  <si>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</si>
  <si>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</si>
  <si>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</si>
  <si>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</si>
  <si>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</si>
  <si>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</si>
  <si>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</si>
  <si>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</si>
  <si>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</si>
  <si>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</si>
  <si>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</si>
  <si>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</si>
  <si>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</si>
  <si>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</si>
  <si>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</si>
  <si>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</si>
  <si>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</si>
  <si>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</si>
  <si>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</si>
  <si>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</si>
  <si>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</si>
  <si>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</si>
  <si>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</si>
  <si>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</si>
  <si>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</si>
  <si>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</si>
  <si>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</si>
  <si>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</si>
  <si>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</si>
  <si>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</si>
  <si>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</si>
  <si>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</si>
  <si>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</si>
  <si>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</si>
  <si>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</si>
  <si>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</si>
  <si>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</si>
  <si>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</si>
  <si>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</si>
  <si>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</si>
  <si>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</si>
  <si>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</si>
  <si>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</si>
  <si>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</si>
  <si>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</si>
  <si>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</si>
  <si>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</si>
  <si>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</si>
  <si>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</si>
  <si>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</si>
  <si>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</si>
  <si>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</si>
  <si>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</si>
  <si>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</si>
  <si>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</si>
  <si>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</si>
  <si>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</si>
  <si>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</si>
  <si>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</si>
  <si>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</si>
  <si>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</si>
  <si>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</si>
  <si>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</si>
  <si>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</si>
  <si>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</si>
  <si>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</si>
  <si>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</si>
  <si>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</si>
  <si>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</si>
  <si>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</si>
  <si>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</si>
  <si>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</si>
  <si>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</si>
  <si>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</si>
  <si>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</si>
  <si>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</si>
  <si>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</si>
  <si>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</si>
  <si>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</si>
  <si>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</si>
  <si>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</si>
  <si>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</si>
  <si>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</si>
  <si>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</si>
  <si>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</si>
  <si>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</si>
  <si>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</si>
  <si>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</si>
  <si>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</si>
  <si>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</si>
  <si>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</si>
  <si>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</si>
  <si>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</si>
  <si>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</si>
  <si>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</si>
  <si>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</si>
  <si>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</si>
  <si>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</si>
  <si>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</si>
  <si>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</si>
  <si>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</si>
  <si>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</si>
  <si>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</si>
  <si>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</si>
  <si>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</si>
  <si>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</si>
  <si>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</si>
  <si>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</si>
  <si>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</si>
  <si>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</si>
  <si>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</si>
  <si>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</si>
  <si>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</si>
  <si>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</si>
  <si>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</si>
  <si>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</si>
  <si>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</si>
  <si>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</si>
  <si>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</si>
  <si>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</si>
  <si>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</si>
  <si>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</si>
  <si>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</si>
  <si>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</si>
  <si>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</si>
  <si>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</si>
  <si>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</si>
  <si>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</si>
  <si>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</si>
  <si>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</si>
  <si>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</si>
  <si>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</si>
  <si>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</si>
  <si>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</si>
  <si>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</si>
  <si>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</si>
  <si>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</si>
  <si>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</si>
  <si>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</si>
  <si>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</si>
  <si>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</si>
  <si>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</si>
  <si>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</si>
  <si>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</si>
  <si>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</si>
  <si>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</si>
  <si>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</si>
  <si>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</si>
  <si>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</si>
  <si>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</si>
  <si>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</si>
  <si>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</si>
  <si>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</si>
  <si>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</si>
  <si>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</si>
  <si>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</si>
  <si>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</si>
  <si>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</si>
  <si>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</si>
  <si>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</si>
  <si>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</si>
  <si>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</si>
  <si>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</si>
  <si>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</si>
  <si>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</si>
  <si>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</si>
  <si>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</si>
  <si>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</si>
  <si>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</si>
  <si>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</si>
  <si>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</si>
  <si>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</si>
  <si>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</si>
  <si>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</si>
  <si>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</si>
  <si>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</si>
  <si>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</si>
  <si>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</si>
  <si>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</si>
  <si>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</si>
  <si>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</si>
  <si>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</si>
  <si>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</si>
  <si>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</si>
  <si>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</si>
  <si>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</si>
  <si>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</si>
  <si>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</si>
  <si>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</si>
  <si>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</si>
  <si>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</si>
  <si>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</si>
  <si>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</si>
  <si>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</si>
  <si>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</si>
  <si>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</si>
  <si>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</si>
  <si>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</si>
  <si>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</si>
  <si>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</si>
  <si>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</si>
  <si>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</si>
  <si>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</si>
  <si>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</si>
  <si>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</si>
  <si>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</si>
  <si>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</si>
  <si>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</si>
  <si>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</si>
  <si>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</si>
  <si>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</si>
  <si>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</si>
  <si>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</si>
  <si>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</si>
  <si>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</si>
  <si>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</si>
  <si>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</si>
  <si>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</si>
  <si>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</si>
  <si>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</si>
  <si>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</si>
  <si>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</si>
  <si>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</si>
  <si>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</si>
  <si>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</si>
  <si>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</si>
  <si>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</si>
  <si>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</si>
  <si>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</si>
  <si>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</si>
  <si>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</si>
  <si>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</si>
  <si>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</si>
  <si>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</si>
  <si>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</si>
  <si>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</si>
  <si>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</si>
  <si>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</si>
  <si>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</si>
  <si>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</si>
  <si>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</si>
  <si>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</si>
  <si>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</si>
  <si>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</si>
  <si>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</si>
  <si>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</si>
  <si>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</si>
  <si>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</si>
  <si>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</si>
  <si>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</si>
  <si>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</si>
  <si>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</si>
  <si>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</si>
  <si>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</si>
  <si>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</si>
  <si>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</si>
  <si>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</si>
  <si>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</si>
  <si>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</si>
  <si>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</si>
  <si>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</si>
  <si>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</si>
  <si>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</si>
  <si>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</si>
  <si>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</si>
  <si>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</si>
  <si>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</si>
  <si>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</si>
  <si>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</si>
  <si>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</si>
  <si>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</si>
  <si>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</si>
  <si>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</si>
  <si>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</si>
  <si>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</si>
  <si>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</si>
  <si>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</si>
  <si>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</si>
  <si>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</si>
  <si>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</si>
  <si>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</si>
  <si>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</si>
  <si>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</si>
  <si>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</si>
  <si>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</si>
  <si>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</si>
  <si>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</si>
  <si>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</si>
  <si>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</si>
  <si>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</si>
  <si>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</si>
  <si>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</si>
  <si>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</si>
  <si>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</si>
  <si>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</si>
  <si>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</si>
  <si>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</si>
  <si>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</si>
  <si>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</si>
  <si>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</si>
  <si>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</si>
  <si>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</si>
  <si>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</si>
  <si>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</si>
  <si>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</si>
  <si>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</si>
  <si>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</si>
  <si>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</si>
  <si>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</si>
  <si>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</si>
  <si>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</si>
  <si>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</si>
  <si>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</si>
  <si>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</si>
  <si>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</si>
  <si>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</si>
  <si>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</si>
  <si>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</si>
  <si>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</si>
  <si>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</si>
  <si>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</si>
  <si>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</si>
  <si>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</si>
  <si>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</si>
  <si>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</si>
  <si>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</si>
  <si>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</si>
  <si>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</si>
  <si>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</si>
  <si>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</si>
  <si>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</si>
  <si>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</si>
  <si>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</si>
  <si>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</si>
  <si>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</si>
  <si>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</si>
  <si>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</si>
  <si>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</si>
  <si>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</si>
  <si>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</si>
  <si>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</si>
  <si>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</si>
  <si>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</si>
  <si>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</si>
  <si>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</si>
  <si>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</si>
  <si>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</si>
  <si>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</si>
  <si>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</si>
  <si>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</si>
  <si>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</si>
  <si>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</si>
  <si>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</si>
  <si>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</si>
  <si>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</si>
  <si>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</si>
  <si>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</si>
  <si>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</si>
  <si>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</si>
  <si>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</si>
  <si>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</si>
  <si>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</si>
  <si>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</si>
  <si>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</si>
  <si>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</si>
  <si>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</si>
  <si>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</si>
  <si>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</si>
  <si>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</si>
  <si>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</si>
  <si>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</si>
  <si>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</si>
  <si>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</si>
  <si>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</si>
  <si>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</si>
  <si>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</si>
  <si>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</si>
  <si>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</si>
  <si>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</si>
  <si>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</si>
  <si>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</si>
  <si>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</si>
  <si>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</si>
  <si>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</si>
  <si>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</si>
  <si>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</si>
  <si>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</si>
  <si>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</si>
  <si>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</si>
  <si>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</si>
  <si>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</si>
  <si>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</si>
  <si>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</si>
  <si>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</si>
  <si>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</si>
  <si>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</si>
  <si>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</si>
  <si>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</si>
  <si>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</si>
  <si>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</si>
  <si>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</si>
  <si>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</si>
  <si>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</si>
  <si>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</si>
  <si>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</si>
  <si>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</si>
  <si>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</si>
  <si>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</si>
  <si>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</si>
  <si>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</si>
  <si>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</si>
  <si>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</si>
  <si>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</si>
  <si>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</si>
  <si>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</si>
  <si>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</si>
  <si>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</si>
  <si>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</si>
  <si>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</si>
  <si>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</si>
  <si>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</si>
  <si>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</si>
  <si>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</si>
  <si>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</si>
  <si>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</si>
  <si>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</si>
  <si>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</si>
  <si>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</si>
  <si>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</si>
  <si>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</si>
  <si>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</si>
  <si>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</si>
  <si>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</si>
  <si>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</si>
  <si>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</si>
  <si>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</si>
  <si>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</si>
  <si>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</si>
  <si>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</si>
  <si>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</si>
  <si>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</si>
  <si>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</si>
  <si>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</si>
  <si>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</si>
  <si>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</si>
  <si>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</si>
  <si>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</si>
  <si>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</si>
  <si>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</si>
  <si>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</si>
  <si>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</si>
  <si>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</si>
  <si>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</si>
  <si>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</si>
  <si>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</si>
  <si>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</si>
  <si>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</si>
  <si>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</si>
  <si>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</si>
  <si>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</si>
  <si>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</si>
  <si>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</si>
  <si>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</si>
  <si>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</si>
  <si>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</si>
  <si>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</si>
  <si>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</si>
  <si>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</si>
  <si>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</si>
  <si>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</si>
  <si>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</si>
  <si>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</si>
  <si>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</si>
  <si>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</si>
  <si>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</si>
  <si>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</si>
  <si>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</si>
  <si>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</si>
  <si>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</si>
  <si>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</si>
  <si>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</si>
  <si>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</si>
  <si>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</si>
  <si>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</si>
  <si>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</si>
  <si>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</si>
  <si>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</si>
  <si>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</si>
  <si>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</si>
  <si>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</si>
  <si>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</si>
  <si>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</si>
  <si>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</si>
  <si>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</si>
  <si>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</si>
  <si>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</si>
  <si>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</si>
  <si>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</si>
  <si>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</si>
  <si>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</si>
  <si>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</si>
  <si>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</si>
  <si>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</si>
  <si>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</si>
  <si>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</si>
  <si>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</si>
  <si>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</si>
  <si>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</si>
  <si>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</si>
  <si>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</si>
  <si>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</si>
  <si>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</si>
  <si>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</si>
  <si>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</si>
  <si>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</si>
  <si>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</si>
  <si>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</si>
  <si>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</si>
  <si>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</si>
  <si>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</si>
  <si>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</si>
  <si>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</si>
  <si>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</si>
  <si>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</si>
  <si>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</si>
  <si>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</si>
  <si>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</si>
  <si>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</si>
  <si>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</si>
  <si>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</si>
  <si>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</si>
  <si>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</si>
  <si>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</si>
  <si>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</si>
  <si>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</si>
  <si>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</si>
  <si>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</si>
  <si>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</si>
  <si>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</si>
  <si>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</si>
  <si>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</si>
  <si>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</si>
  <si>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</si>
  <si>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</si>
  <si>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</si>
  <si>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</si>
  <si>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</si>
  <si>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</si>
  <si>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</si>
  <si>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</si>
  <si>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</si>
  <si>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</si>
  <si>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</si>
  <si>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</si>
  <si>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</si>
  <si>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</si>
  <si>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</si>
  <si>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</si>
  <si>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</si>
  <si>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</si>
  <si>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</si>
  <si>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</si>
  <si>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</si>
  <si>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</si>
  <si>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</si>
  <si>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</si>
  <si>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</si>
  <si>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</si>
  <si>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</si>
  <si>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</si>
  <si>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</si>
  <si>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</si>
  <si>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</si>
  <si>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</si>
  <si>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</si>
  <si>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</si>
  <si>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</si>
  <si>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</si>
  <si>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</si>
  <si>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</si>
  <si>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</si>
  <si>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</si>
  <si>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</si>
  <si>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</si>
  <si>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</si>
  <si>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</si>
  <si>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</si>
  <si>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</si>
  <si>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</si>
  <si>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</si>
  <si>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</si>
  <si>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</si>
  <si>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</si>
  <si>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</si>
  <si>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</si>
  <si>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</si>
  <si>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</si>
  <si>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</si>
  <si>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</si>
  <si>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</si>
  <si>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</si>
  <si>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</si>
  <si>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</si>
  <si>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</si>
  <si>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</si>
  <si>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</si>
  <si>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</si>
  <si>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</si>
  <si>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</si>
  <si>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</si>
  <si>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</si>
  <si>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</si>
  <si>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</si>
  <si>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</si>
  <si>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</si>
  <si>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</si>
  <si>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</si>
  <si>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</si>
  <si>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</si>
  <si>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</si>
  <si>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</si>
  <si>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</si>
  <si>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</si>
  <si>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</si>
  <si>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</si>
  <si>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</si>
  <si>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</si>
  <si>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</si>
  <si>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</si>
  <si>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</si>
  <si>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</si>
  <si>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</si>
  <si>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</si>
  <si>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</si>
  <si>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</si>
  <si>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</si>
  <si>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</si>
  <si>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</si>
  <si>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</si>
  <si>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</si>
  <si>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</si>
  <si>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</si>
  <si>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</si>
  <si>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</si>
  <si>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</si>
  <si>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</si>
  <si>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</si>
  <si>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</si>
  <si>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</si>
  <si>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</si>
  <si>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</si>
  <si>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</si>
  <si>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</si>
  <si>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</si>
  <si>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</si>
  <si>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</si>
  <si>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</si>
  <si>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</si>
  <si>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</si>
  <si>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</si>
  <si>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</si>
  <si>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</si>
  <si>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</si>
  <si>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</si>
  <si>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</si>
  <si>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</si>
  <si>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</si>
  <si>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</si>
  <si>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</si>
  <si>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</si>
  <si>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</si>
  <si>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</si>
  <si>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</si>
  <si>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</si>
  <si>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</si>
  <si>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</si>
  <si>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</si>
  <si>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</si>
  <si>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</si>
  <si>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</si>
  <si>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</si>
  <si>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</si>
  <si>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</si>
  <si>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</si>
  <si>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</si>
  <si>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</si>
  <si>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</si>
  <si>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</si>
  <si>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</si>
  <si>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</si>
  <si>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</si>
  <si>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</si>
  <si>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</si>
  <si>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</si>
  <si>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</si>
  <si>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</si>
  <si>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</si>
  <si>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</si>
  <si>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</si>
  <si>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</si>
  <si>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</si>
  <si>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</si>
  <si>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</si>
  <si>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</si>
  <si>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</si>
  <si>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</si>
  <si>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</si>
  <si>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</si>
  <si>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</si>
  <si>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</si>
  <si>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</si>
  <si>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</si>
  <si>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</si>
  <si>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</si>
  <si>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</si>
  <si>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</si>
  <si>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</si>
  <si>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</si>
  <si>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</si>
  <si>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</si>
  <si>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</si>
  <si>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</si>
  <si>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</si>
  <si>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</si>
  <si>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</si>
  <si>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</si>
  <si>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</si>
  <si>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</si>
  <si>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</si>
  <si>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</si>
  <si>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</si>
  <si>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</si>
  <si>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</si>
  <si>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</si>
  <si>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</si>
  <si>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</si>
  <si>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</si>
  <si>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</si>
  <si>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</si>
  <si>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</si>
  <si>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</si>
  <si>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</si>
  <si>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</si>
  <si>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</si>
  <si>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</si>
  <si>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</si>
  <si>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</si>
  <si>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</si>
  <si>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</si>
  <si>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</si>
  <si>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</si>
  <si>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</si>
  <si>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</si>
  <si>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</si>
  <si>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</si>
  <si>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</si>
  <si>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</si>
  <si>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</si>
  <si>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</si>
  <si>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</si>
  <si>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</si>
  <si>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</si>
  <si>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</si>
  <si>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</si>
  <si>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</si>
  <si>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</si>
  <si>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</si>
  <si>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</si>
  <si>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</si>
  <si>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</si>
  <si>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</si>
  <si>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</si>
  <si>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</si>
  <si>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</si>
  <si>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</si>
  <si>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</si>
  <si>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</si>
  <si>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</si>
  <si>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</si>
  <si>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</si>
  <si>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</si>
  <si>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</si>
  <si>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</si>
  <si>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</si>
  <si>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</si>
  <si>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</si>
  <si>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</si>
  <si>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</si>
  <si>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</si>
  <si>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</si>
  <si>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</si>
  <si>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</si>
  <si>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</si>
  <si>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</si>
  <si>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</si>
  <si>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</si>
  <si>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</si>
  <si>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</si>
  <si>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</si>
  <si>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</si>
  <si>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</si>
  <si>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</si>
  <si>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</si>
  <si>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</si>
  <si>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</si>
  <si>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</si>
  <si>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</si>
  <si>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</si>
  <si>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</si>
  <si>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</si>
  <si>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</si>
  <si>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</si>
  <si>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</si>
  <si>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</si>
  <si>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</si>
  <si>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</si>
  <si>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</si>
  <si>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</si>
  <si>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</si>
  <si>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</si>
  <si>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</si>
  <si>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</si>
  <si>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</si>
  <si>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</si>
  <si>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</si>
  <si>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</si>
  <si>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</si>
  <si>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</si>
  <si>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</si>
  <si>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</si>
  <si>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</si>
  <si>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</si>
  <si>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</si>
  <si>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</si>
  <si>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</si>
  <si>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</si>
  <si>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</si>
  <si>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</si>
  <si>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</si>
  <si>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</si>
  <si>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</si>
  <si>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</si>
  <si>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</si>
  <si>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</si>
  <si>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</si>
  <si>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</si>
  <si>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</si>
  <si>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</si>
  <si>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</si>
  <si>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</si>
  <si>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</si>
  <si>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</si>
  <si>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</si>
  <si>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</si>
  <si>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</si>
  <si>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</si>
  <si>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</si>
  <si>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</si>
  <si>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</si>
  <si>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</si>
  <si>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</si>
  <si>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</si>
  <si>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</si>
  <si>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</si>
  <si>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</si>
  <si>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</si>
  <si>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</si>
  <si>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</si>
  <si>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</si>
  <si>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</si>
  <si>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</si>
  <si>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</si>
  <si>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</si>
  <si>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</si>
  <si>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</si>
  <si>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</si>
  <si>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</si>
  <si>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</si>
  <si>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</si>
  <si>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</si>
  <si>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</si>
  <si>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</si>
  <si>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</si>
  <si>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</si>
  <si>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</si>
  <si>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</si>
  <si>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</si>
  <si>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</si>
  <si>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</si>
  <si>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</si>
  <si>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</si>
  <si>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</si>
  <si>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</si>
  <si>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</si>
  <si>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</si>
  <si>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</si>
  <si>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</si>
  <si>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</si>
  <si>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</si>
  <si>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</si>
  <si>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</si>
  <si>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</si>
  <si>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</si>
  <si>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</si>
  <si>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</si>
  <si>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</si>
  <si>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</si>
  <si>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</si>
  <si>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</si>
  <si>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</si>
  <si>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</si>
  <si>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</si>
  <si>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</si>
  <si>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</si>
  <si>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</si>
  <si>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</si>
  <si>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</si>
  <si>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</si>
  <si>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</si>
  <si>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</si>
  <si>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</si>
  <si>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</si>
  <si>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</si>
  <si>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</si>
  <si>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</si>
  <si>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</si>
  <si>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</si>
  <si>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</si>
  <si>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</si>
  <si>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</si>
  <si>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</si>
  <si>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</si>
  <si>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</si>
  <si>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</si>
  <si>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</si>
  <si>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</si>
  <si>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</si>
  <si>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</si>
  <si>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</si>
  <si>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</si>
  <si>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</si>
  <si>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</si>
  <si>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</si>
  <si>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</si>
  <si>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</si>
  <si>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</si>
  <si>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</si>
  <si>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</si>
  <si>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</si>
  <si>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</si>
  <si>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</si>
  <si>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</si>
  <si>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</si>
  <si>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</si>
  <si>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</si>
  <si>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</si>
  <si>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</si>
  <si>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</si>
  <si>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</si>
  <si>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</si>
  <si>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</si>
  <si>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</si>
  <si>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</si>
  <si>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</si>
  <si>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</si>
  <si>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</si>
  <si>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</si>
  <si>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</si>
  <si>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</si>
  <si>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</si>
  <si>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</si>
  <si>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</si>
  <si>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</si>
  <si>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</si>
  <si>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</si>
  <si>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</si>
  <si>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</si>
  <si>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</si>
  <si>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</si>
  <si>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</si>
  <si>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</si>
  <si>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</si>
  <si>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</si>
  <si>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</si>
  <si>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</si>
  <si>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</si>
  <si>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</si>
  <si>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</si>
  <si>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</si>
  <si>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</si>
  <si>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</si>
  <si>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</si>
  <si>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</si>
  <si>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</si>
  <si>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</si>
  <si>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</si>
  <si>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</si>
  <si>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</si>
  <si>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</si>
  <si>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</si>
  <si>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</si>
  <si>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</si>
  <si>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</si>
  <si>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</si>
  <si>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</si>
  <si>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</si>
  <si>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</si>
  <si>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</si>
  <si>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</si>
  <si>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</si>
  <si>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</si>
  <si>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</si>
  <si>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</si>
  <si>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</si>
  <si>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</si>
  <si>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</si>
  <si>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</si>
  <si>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</si>
  <si>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</si>
  <si>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</si>
  <si>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</si>
  <si>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</si>
  <si>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</si>
  <si>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</si>
  <si>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</si>
  <si>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</si>
  <si>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</si>
  <si>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</si>
  <si>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</si>
  <si>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</si>
  <si>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</si>
  <si>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</si>
  <si>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</si>
  <si>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</si>
  <si>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</si>
  <si>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</si>
  <si>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</si>
  <si>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</si>
  <si>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</si>
  <si>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</si>
  <si>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</si>
  <si>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</si>
  <si>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</si>
  <si>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</si>
  <si>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</si>
  <si>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</si>
  <si>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</si>
  <si>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</si>
  <si>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</si>
  <si>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</si>
  <si>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</si>
  <si>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</si>
  <si>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</si>
  <si>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</si>
  <si>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</si>
  <si>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</si>
  <si>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</si>
  <si>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</si>
  <si>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</si>
  <si>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</si>
  <si>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</si>
  <si>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</si>
  <si>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</si>
  <si>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</si>
  <si>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</si>
  <si>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</si>
  <si>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</si>
  <si>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</si>
  <si>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</si>
  <si>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</si>
  <si>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</si>
  <si>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</si>
  <si>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</si>
  <si>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</si>
  <si>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</si>
  <si>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</si>
  <si>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</si>
  <si>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</si>
  <si>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</si>
  <si>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</si>
  <si>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</si>
  <si>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</si>
  <si>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</si>
  <si>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</si>
  <si>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</si>
  <si>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</si>
  <si>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</si>
  <si>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</si>
  <si>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</si>
  <si>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</si>
  <si>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</si>
  <si>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</si>
  <si>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</si>
  <si>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</si>
  <si>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</si>
  <si>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</si>
  <si>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</si>
  <si>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</si>
  <si>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</si>
  <si>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</si>
  <si>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</si>
  <si>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</si>
  <si>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</si>
  <si>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</si>
  <si>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</si>
  <si>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</si>
  <si>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</si>
  <si>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</si>
  <si>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</si>
  <si>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</si>
  <si>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</si>
  <si>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</si>
  <si>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</si>
  <si>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</si>
  <si>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</si>
  <si>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</si>
  <si>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</si>
  <si>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</si>
  <si>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</si>
  <si>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</si>
  <si>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</si>
  <si>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</si>
  <si>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</si>
  <si>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</si>
  <si>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</si>
  <si>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</si>
  <si>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</si>
  <si>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</si>
  <si>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</si>
  <si>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</si>
  <si>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</si>
  <si>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</si>
  <si>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</si>
  <si>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</si>
  <si>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</si>
  <si>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</si>
  <si>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</si>
  <si>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</si>
  <si>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</si>
  <si>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</si>
  <si>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</si>
  <si>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</si>
  <si>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</si>
  <si>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</si>
  <si>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</si>
  <si>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</si>
  <si>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</si>
  <si>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</si>
  <si>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</si>
  <si>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</si>
  <si>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</si>
  <si>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</si>
  <si>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</si>
  <si>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</si>
  <si>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</si>
  <si>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</si>
  <si>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</si>
  <si>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</si>
  <si>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</si>
  <si>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</si>
  <si>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</si>
  <si>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</si>
  <si>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</si>
  <si>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</si>
  <si>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</si>
  <si>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</si>
  <si>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</si>
  <si>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</si>
  <si>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</si>
  <si>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</si>
  <si>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</si>
  <si>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</si>
  <si>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</si>
  <si>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</si>
  <si>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</si>
  <si>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</si>
  <si>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</si>
  <si>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</si>
  <si>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</si>
  <si>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</si>
  <si>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</si>
  <si>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</si>
  <si>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</si>
  <si>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</si>
  <si>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</si>
  <si>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</si>
  <si>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</si>
  <si>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</si>
  <si>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</si>
  <si>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</si>
  <si>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</si>
  <si>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</si>
  <si>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</si>
  <si>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</si>
  <si>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</si>
  <si>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</si>
  <si>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</si>
  <si>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</si>
  <si>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</si>
  <si>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</si>
  <si>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</si>
  <si>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</si>
  <si>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</si>
  <si>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</si>
  <si>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</si>
  <si>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</si>
  <si>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</si>
  <si>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</si>
  <si>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</si>
  <si>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</si>
  <si>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</si>
  <si>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</si>
  <si>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</si>
  <si>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</si>
  <si>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</si>
  <si>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</si>
  <si>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</si>
  <si>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</si>
  <si>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</si>
  <si>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</si>
  <si>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</si>
  <si>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</si>
  <si>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</si>
  <si>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</si>
  <si>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</si>
  <si>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</si>
  <si>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</si>
  <si>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</si>
  <si>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</si>
  <si>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</si>
  <si>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</si>
  <si>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</si>
  <si>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</si>
  <si>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</si>
  <si>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</si>
  <si>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</si>
  <si>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</si>
  <si>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</si>
  <si>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</si>
  <si>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</si>
  <si>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</si>
  <si>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</si>
  <si>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</si>
  <si>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</si>
  <si>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</si>
  <si>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</si>
  <si>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</si>
  <si>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</si>
  <si>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</si>
  <si>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</si>
  <si>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</si>
  <si>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</si>
  <si>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</si>
  <si>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</si>
  <si>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</si>
  <si>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</si>
  <si>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</si>
  <si>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</si>
  <si>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</si>
  <si>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</si>
  <si>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</si>
  <si>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</si>
  <si>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</si>
  <si>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</si>
  <si>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</si>
  <si>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</si>
  <si>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</si>
  <si>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</si>
  <si>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</si>
  <si>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</si>
  <si>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</si>
  <si>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</si>
  <si>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</si>
  <si>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</si>
  <si>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</si>
  <si>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</si>
  <si>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</si>
  <si>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</si>
  <si>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</si>
  <si>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</si>
  <si>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</si>
  <si>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</si>
  <si>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</si>
  <si>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</si>
  <si>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</si>
  <si>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</si>
  <si>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</si>
  <si>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</si>
  <si>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</si>
  <si>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</si>
  <si>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</si>
  <si>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</si>
  <si>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</si>
  <si>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</si>
  <si>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</si>
  <si>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</si>
  <si>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</si>
  <si>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</si>
  <si>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</si>
  <si>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</si>
  <si>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</si>
  <si>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</si>
  <si>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</si>
  <si>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</si>
  <si>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</si>
  <si>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</si>
  <si>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</si>
  <si>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</si>
  <si>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</si>
  <si>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</si>
  <si>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</si>
  <si>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</si>
  <si>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</si>
  <si>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</si>
  <si>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</si>
  <si>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</si>
  <si>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</si>
  <si>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</si>
  <si>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</si>
  <si>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</si>
  <si>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</si>
  <si>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</si>
  <si>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</si>
  <si>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</si>
  <si>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</si>
  <si>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</si>
  <si>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</si>
  <si>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</si>
  <si>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</si>
  <si>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</si>
  <si>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</si>
  <si>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</si>
  <si>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</si>
  <si>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</si>
  <si>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</si>
  <si>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</si>
  <si>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</si>
  <si>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</si>
  <si>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</si>
  <si>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</si>
  <si>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</si>
  <si>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</si>
  <si>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</si>
  <si>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</si>
  <si>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</si>
  <si>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</si>
  <si>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</si>
  <si>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</si>
  <si>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</si>
  <si>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</si>
  <si>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</si>
  <si>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</si>
  <si>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</si>
  <si>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</si>
  <si>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</si>
  <si>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</si>
  <si>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</si>
  <si>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</si>
  <si>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</si>
  <si>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</si>
  <si>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</si>
  <si>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</si>
  <si>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</si>
  <si>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</si>
  <si>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</si>
  <si>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</si>
  <si>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</si>
  <si>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</si>
  <si>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</si>
  <si>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</si>
  <si>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</si>
  <si>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</si>
  <si>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</si>
  <si>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</si>
  <si>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</si>
  <si>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</si>
  <si>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</si>
  <si>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</si>
  <si>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</si>
  <si>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</si>
  <si>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</si>
  <si>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</si>
  <si>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</si>
  <si>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</si>
  <si>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</si>
  <si>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</si>
  <si>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</si>
  <si>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</si>
  <si>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</si>
  <si>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</si>
  <si>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</si>
  <si>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</si>
  <si>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</si>
  <si>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</si>
  <si>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</si>
  <si>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</si>
  <si>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</si>
  <si>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</si>
  <si>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</si>
  <si>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</si>
  <si>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</si>
  <si>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</si>
  <si>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</si>
  <si>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</si>
  <si>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</si>
  <si>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</si>
  <si>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</si>
  <si>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</si>
  <si>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</si>
  <si>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</si>
  <si>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</si>
  <si>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</si>
  <si>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</si>
  <si>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</si>
  <si>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</si>
  <si>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</si>
  <si>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</si>
  <si>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</si>
  <si>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</si>
  <si>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</si>
  <si>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</si>
  <si>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</si>
  <si>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</si>
  <si>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</si>
  <si>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</si>
  <si>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</si>
  <si>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</si>
  <si>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</si>
  <si>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</si>
  <si>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</si>
  <si>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</si>
  <si>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</si>
  <si>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</si>
  <si>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</si>
  <si>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</si>
  <si>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</si>
  <si>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</si>
  <si>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</si>
  <si>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</si>
  <si>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</si>
  <si>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</si>
  <si>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</si>
  <si>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</si>
  <si>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</si>
  <si>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</si>
  <si>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</si>
  <si>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</si>
  <si>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</si>
  <si>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</si>
  <si>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</si>
  <si>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</si>
  <si>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</si>
  <si>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</si>
  <si>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</si>
  <si>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</si>
  <si>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</si>
  <si>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</si>
  <si>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</si>
  <si>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</si>
  <si>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</si>
  <si>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</si>
  <si>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</si>
  <si>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</si>
  <si>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</si>
  <si>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</si>
  <si>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</si>
  <si>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</si>
  <si>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</si>
  <si>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</si>
  <si>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</si>
  <si>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</si>
  <si>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</si>
  <si>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</si>
  <si>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</si>
  <si>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</si>
  <si>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</si>
  <si>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</si>
  <si>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</si>
  <si>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</si>
  <si>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</si>
  <si>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</si>
  <si>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</si>
  <si>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</si>
  <si>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</si>
  <si>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</si>
  <si>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</si>
  <si>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</si>
  <si>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</si>
  <si>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</si>
  <si>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</si>
  <si>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</si>
  <si>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</si>
  <si>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</si>
  <si>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</si>
  <si>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</si>
  <si>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</si>
  <si>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</si>
  <si>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</si>
  <si>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</si>
  <si>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</si>
  <si>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</si>
  <si>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</si>
  <si>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</si>
  <si>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</si>
  <si>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</si>
  <si>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</si>
  <si>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</si>
  <si>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</si>
  <si>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</si>
  <si>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</si>
  <si>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</si>
  <si>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</si>
  <si>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</si>
  <si>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</si>
  <si>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</si>
  <si>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</si>
  <si>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</si>
  <si>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</si>
  <si>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</si>
  <si>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</si>
  <si>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</si>
  <si>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</si>
  <si>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</si>
  <si>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</si>
  <si>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</si>
  <si>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</si>
  <si>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</si>
  <si>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</si>
  <si>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</si>
  <si>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</si>
  <si>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</si>
  <si>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</si>
  <si>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</si>
  <si>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</si>
  <si>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</si>
  <si>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</si>
  <si>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</si>
  <si>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</si>
  <si>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</si>
  <si>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</si>
  <si>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</si>
  <si>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</si>
  <si>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</si>
  <si>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</si>
  <si>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</si>
  <si>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</si>
  <si>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</si>
  <si>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</si>
  <si>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</si>
  <si>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</si>
  <si>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</si>
  <si>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</si>
  <si>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</si>
  <si>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</si>
  <si>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</si>
  <si>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</si>
  <si>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</si>
  <si>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</si>
  <si>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</si>
  <si>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</si>
  <si>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</si>
  <si>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</si>
  <si>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</si>
  <si>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</si>
  <si>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</si>
  <si>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</si>
  <si>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</si>
  <si>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</si>
  <si>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</si>
  <si>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</si>
  <si>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</si>
  <si>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</si>
  <si>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</si>
  <si>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</si>
  <si>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</si>
  <si>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</si>
  <si>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</si>
  <si>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</si>
  <si>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</si>
  <si>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</si>
  <si>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</si>
  <si>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</si>
  <si>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</si>
  <si>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</si>
  <si>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</si>
  <si>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</si>
  <si>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</si>
  <si>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</si>
  <si>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</si>
  <si>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</si>
  <si>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</si>
  <si>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</si>
  <si>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</si>
  <si>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</si>
  <si>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</si>
  <si>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</si>
  <si>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</si>
  <si>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</si>
  <si>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</si>
  <si>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</si>
  <si>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</si>
  <si>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</si>
  <si>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</si>
  <si>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</si>
  <si>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</si>
  <si>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</si>
  <si>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</si>
  <si>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</si>
  <si>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</si>
  <si>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</si>
  <si>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</si>
  <si>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</si>
  <si>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</si>
  <si>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</si>
  <si>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</si>
  <si>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</si>
  <si>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</si>
  <si>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</si>
  <si>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</si>
  <si>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</si>
  <si>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</si>
  <si>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</si>
  <si>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</si>
  <si>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</si>
  <si>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</si>
  <si>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</si>
  <si>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</si>
  <si>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</si>
  <si>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</si>
  <si>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</si>
  <si>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</si>
  <si>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</si>
  <si>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</si>
  <si>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</si>
  <si>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</si>
  <si>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</si>
  <si>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</si>
  <si>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</si>
  <si>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</si>
  <si>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</si>
  <si>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</si>
  <si>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</si>
  <si>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</si>
  <si>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</si>
  <si>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</si>
  <si>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</si>
  <si>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</si>
  <si>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</si>
  <si>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</si>
  <si>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</si>
  <si>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</si>
  <si>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</si>
  <si>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</si>
  <si>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</si>
  <si>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</si>
  <si>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</si>
  <si>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</si>
  <si>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</si>
  <si>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</si>
  <si>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</si>
  <si>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</si>
  <si>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</si>
  <si>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</si>
  <si>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</si>
  <si>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</si>
  <si>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</si>
  <si>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</si>
  <si>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</si>
  <si>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</si>
  <si>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</si>
  <si>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</si>
  <si>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</si>
  <si>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</si>
  <si>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</si>
  <si>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</si>
  <si>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</si>
  <si>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</si>
  <si>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</si>
  <si>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</si>
  <si>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</si>
  <si>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</si>
  <si>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</si>
  <si>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</si>
  <si>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</si>
  <si>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</si>
  <si>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</si>
  <si>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</si>
  <si>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</si>
  <si>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</si>
  <si>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</si>
  <si>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</si>
  <si>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</si>
  <si>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</si>
  <si>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</si>
  <si>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</si>
  <si>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</si>
  <si>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</si>
  <si>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</si>
  <si>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</si>
  <si>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</si>
  <si>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</si>
  <si>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</si>
  <si>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</si>
  <si>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</si>
  <si>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</si>
  <si>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</si>
  <si>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</si>
  <si>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</si>
  <si>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</si>
  <si>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</si>
  <si>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</si>
  <si>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</si>
  <si>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</si>
  <si>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</si>
  <si>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</si>
  <si>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</si>
  <si>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</si>
  <si>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</si>
  <si>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</si>
  <si>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</si>
  <si>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</si>
  <si>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</si>
  <si>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</si>
  <si>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</si>
  <si>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</si>
  <si>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</si>
  <si>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</si>
  <si>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</si>
  <si>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</si>
  <si>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</si>
  <si>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</si>
  <si>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</si>
  <si>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</si>
  <si>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</si>
  <si>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</si>
  <si>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</si>
  <si>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</si>
  <si>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</si>
  <si>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</si>
  <si>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</si>
  <si>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</si>
  <si>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</si>
  <si>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</si>
  <si>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</si>
  <si>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</si>
  <si>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</si>
  <si>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</si>
  <si>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</si>
  <si>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</si>
  <si>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</si>
  <si>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</si>
  <si>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</si>
  <si>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</si>
  <si>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</si>
  <si>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</si>
  <si>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</si>
  <si>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</si>
  <si>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</si>
  <si>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</si>
  <si>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</si>
  <si>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</si>
  <si>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</si>
  <si>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</si>
  <si>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</si>
  <si>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</si>
  <si>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</si>
  <si>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</si>
  <si>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</si>
  <si>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</si>
  <si>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</si>
  <si>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</si>
  <si>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</si>
  <si>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</si>
  <si>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</si>
  <si>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</si>
  <si>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</si>
  <si>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</si>
  <si>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</si>
  <si>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</si>
  <si>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</si>
  <si>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</si>
  <si>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</si>
  <si>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</si>
  <si>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</si>
  <si>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</si>
  <si>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</si>
  <si>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</si>
  <si>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</si>
  <si>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</si>
  <si>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</si>
  <si>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</si>
  <si>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</si>
  <si>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</si>
  <si>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</si>
  <si>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</si>
  <si>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</si>
  <si>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</si>
  <si>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</si>
  <si>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</si>
  <si>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</si>
  <si>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</si>
  <si>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</si>
  <si>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</si>
  <si>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</si>
  <si>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</si>
  <si>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</si>
  <si>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</si>
  <si>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</si>
  <si>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</si>
  <si>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</si>
  <si>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</si>
  <si>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</si>
  <si>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</si>
  <si>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</si>
  <si>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</si>
  <si>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</si>
  <si>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</si>
  <si>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</si>
  <si>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</si>
  <si>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</si>
  <si>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</si>
  <si>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</si>
  <si>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</si>
  <si>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</si>
  <si>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</si>
  <si>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</si>
  <si>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</si>
  <si>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</si>
  <si>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</si>
  <si>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</si>
  <si>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</si>
  <si>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</si>
  <si>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</si>
  <si>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</si>
  <si>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</si>
  <si>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</si>
  <si>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</si>
  <si>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</si>
  <si>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</si>
  <si>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</si>
  <si>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</si>
  <si>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</si>
  <si>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</si>
  <si>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</si>
  <si>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</si>
  <si>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</si>
  <si>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</si>
  <si>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</si>
  <si>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</si>
  <si>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</si>
  <si>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</si>
  <si>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</si>
  <si>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</si>
  <si>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</si>
  <si>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</si>
  <si>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</si>
  <si>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</si>
  <si>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</si>
  <si>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</si>
  <si>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</si>
  <si>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</si>
  <si>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</si>
  <si>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</si>
  <si>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</si>
  <si>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</si>
  <si>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</si>
  <si>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</si>
  <si>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</si>
  <si>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</si>
  <si>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</si>
  <si>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</si>
  <si>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</si>
  <si>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</si>
  <si>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</si>
  <si>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</si>
  <si>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</si>
  <si>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</si>
  <si>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</si>
  <si>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</si>
  <si>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</si>
  <si>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</si>
  <si>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</si>
  <si>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</si>
  <si>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</si>
  <si>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</si>
  <si>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</si>
  <si>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</si>
  <si>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</si>
  <si>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</si>
  <si>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</si>
  <si>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</si>
  <si>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</si>
  <si>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</si>
  <si>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</si>
  <si>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</si>
  <si>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</si>
  <si>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</si>
  <si>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</si>
  <si>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</si>
  <si>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</si>
  <si>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</si>
  <si>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</si>
  <si>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</si>
  <si>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</si>
  <si>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</si>
  <si>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</si>
  <si>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</si>
  <si>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</si>
  <si>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</si>
  <si>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</si>
  <si>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</si>
  <si>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</si>
  <si>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</si>
  <si>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</si>
  <si>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</si>
  <si>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</si>
  <si>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</si>
  <si>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</si>
  <si>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</si>
  <si>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</si>
  <si>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</si>
  <si>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</si>
  <si>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</si>
  <si>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</si>
  <si>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</si>
  <si>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</si>
  <si>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</si>
  <si>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</si>
  <si>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</si>
  <si>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</si>
  <si>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</si>
  <si>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</si>
  <si>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</si>
  <si>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</si>
  <si>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</si>
  <si>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</si>
  <si>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</si>
  <si>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</si>
  <si>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</si>
  <si>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</si>
  <si>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</si>
  <si>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</si>
  <si>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</si>
  <si>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</si>
  <si>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</si>
  <si>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</si>
  <si>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</si>
  <si>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</si>
  <si>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</si>
  <si>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</si>
  <si>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</si>
  <si>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</si>
  <si>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</si>
  <si>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</si>
  <si>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</si>
  <si>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</si>
  <si>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</si>
  <si>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</si>
  <si>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</si>
  <si>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</si>
  <si>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</si>
  <si>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</si>
  <si>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</si>
  <si>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</si>
  <si>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</si>
  <si>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</si>
  <si>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</si>
  <si>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</si>
  <si>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</si>
  <si>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</si>
  <si>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</si>
  <si>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</si>
  <si>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</si>
  <si>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</si>
  <si>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</si>
  <si>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</si>
  <si>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</si>
  <si>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</si>
  <si>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</si>
  <si>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</si>
  <si>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</si>
  <si>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</si>
  <si>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</si>
  <si>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</si>
  <si>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</si>
  <si>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</si>
  <si>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</si>
  <si>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</si>
  <si>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</si>
  <si>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</si>
  <si>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</si>
  <si>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</si>
  <si>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</si>
  <si>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</si>
  <si>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</si>
  <si>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</si>
  <si>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</si>
  <si>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</si>
  <si>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</si>
  <si>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</si>
  <si>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</si>
  <si>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</si>
  <si>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</si>
  <si>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</si>
  <si>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</si>
  <si>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</si>
  <si>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</si>
  <si>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</si>
  <si>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</si>
  <si>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</si>
  <si>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</si>
  <si>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</si>
  <si>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</si>
  <si>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</si>
  <si>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</si>
  <si>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</si>
  <si>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</si>
  <si>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</si>
  <si>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</si>
  <si>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</si>
  <si>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</si>
  <si>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</si>
  <si>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</si>
  <si>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</si>
  <si>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</si>
  <si>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</si>
  <si>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</si>
  <si>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</si>
  <si>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</si>
  <si>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</si>
  <si>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</si>
  <si>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</si>
  <si>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</si>
  <si>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</si>
  <si>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</si>
  <si>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</si>
  <si>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</si>
  <si>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</si>
  <si>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</si>
  <si>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</si>
  <si>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</si>
  <si>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</si>
  <si>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</si>
  <si>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</si>
  <si>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</si>
  <si>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</si>
  <si>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</si>
  <si>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</si>
  <si>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</si>
  <si>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</si>
  <si>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</si>
  <si>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</si>
  <si>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</si>
  <si>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</si>
  <si>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</si>
  <si>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</si>
  <si>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</si>
  <si>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</si>
  <si>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</si>
  <si>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</si>
  <si>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</si>
  <si>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</si>
  <si>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</si>
  <si>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</si>
  <si>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</si>
  <si>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</si>
  <si>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</si>
  <si>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</si>
  <si>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</si>
  <si>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</si>
  <si>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</si>
  <si>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</si>
  <si>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</si>
  <si>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</si>
  <si>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</si>
  <si>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</si>
  <si>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</si>
  <si>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</si>
  <si>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</si>
  <si>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</si>
  <si>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</si>
  <si>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</si>
  <si>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</si>
  <si>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</si>
  <si>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</si>
  <si>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</si>
  <si>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</si>
  <si>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</si>
  <si>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</si>
  <si>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</si>
  <si>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</si>
  <si>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</si>
  <si>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</si>
  <si>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</si>
  <si>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</si>
  <si>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</si>
  <si>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</si>
  <si>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</si>
  <si>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</si>
  <si>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</si>
  <si>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</si>
  <si>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</si>
  <si>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</si>
  <si>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</si>
  <si>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</si>
  <si>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</si>
  <si>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</si>
  <si>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</si>
  <si>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</si>
  <si>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</si>
  <si>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</si>
  <si>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</si>
  <si>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</si>
  <si>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</si>
  <si>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</si>
  <si>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</si>
  <si>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</si>
  <si>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</si>
  <si>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</si>
  <si>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</si>
  <si>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</si>
  <si>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</si>
  <si>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</si>
  <si>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</si>
  <si>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</si>
  <si>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</si>
  <si>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</si>
  <si>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</si>
  <si>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</si>
  <si>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</si>
  <si>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</si>
  <si>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</si>
  <si>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</si>
  <si>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</si>
  <si>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</si>
  <si>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</si>
  <si>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</si>
  <si>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</si>
  <si>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</si>
  <si>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</si>
  <si>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</si>
  <si>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</si>
  <si>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</si>
  <si>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</si>
  <si>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</si>
  <si>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</si>
  <si>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</si>
  <si>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</si>
  <si>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</si>
  <si>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</si>
  <si>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</si>
  <si>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</si>
  <si>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</si>
  <si>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</si>
  <si>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</si>
  <si>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</si>
  <si>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</si>
  <si>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</si>
  <si>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</si>
  <si>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</si>
  <si>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</si>
  <si>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</si>
  <si>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</si>
  <si>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</si>
  <si>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</si>
  <si>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</si>
  <si>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</si>
  <si>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</si>
  <si>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</si>
  <si>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</si>
  <si>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</si>
  <si>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</si>
  <si>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</si>
  <si>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</si>
  <si>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</si>
  <si>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</si>
  <si>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</si>
  <si>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</si>
  <si>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</si>
  <si>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</si>
  <si>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</si>
  <si>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</si>
  <si>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</si>
  <si>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</si>
  <si>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</si>
  <si>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</si>
  <si>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</si>
  <si>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</si>
  <si>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</si>
  <si>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</si>
  <si>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</si>
  <si>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</si>
  <si>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</si>
  <si>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</si>
  <si>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</si>
  <si>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</si>
  <si>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</si>
  <si>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</si>
  <si>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</si>
  <si>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</si>
  <si>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</si>
  <si>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</si>
  <si>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</si>
  <si>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</si>
  <si>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</si>
  <si>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</si>
  <si>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</si>
  <si>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</si>
  <si>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</si>
  <si>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</si>
  <si>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</si>
  <si>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</si>
  <si>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</si>
  <si>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</si>
  <si>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</si>
  <si>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</si>
  <si>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</si>
  <si>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</si>
  <si>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</si>
  <si>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</si>
  <si>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</si>
  <si>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</si>
  <si>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</si>
  <si>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</si>
  <si>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</si>
  <si>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</si>
  <si>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</si>
  <si>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</si>
  <si>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</si>
  <si>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</si>
  <si>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</si>
  <si>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</si>
  <si>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</si>
  <si>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</si>
  <si>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</si>
  <si>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</si>
  <si>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</si>
  <si>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</si>
  <si>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</si>
  <si>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</si>
  <si>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</si>
  <si>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</si>
  <si>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</si>
  <si>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</si>
  <si>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</si>
  <si>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</si>
  <si>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</si>
  <si>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</si>
  <si>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</si>
  <si>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</si>
  <si>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</si>
  <si>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</si>
  <si>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</si>
  <si>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</si>
  <si>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</si>
  <si>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</si>
  <si>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</si>
  <si>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</si>
  <si>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</si>
  <si>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</si>
  <si>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</si>
  <si>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</si>
  <si>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</si>
  <si>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</si>
  <si>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</si>
  <si>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</si>
  <si>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</si>
  <si>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</si>
  <si>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</si>
  <si>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</si>
  <si>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</si>
  <si>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</si>
  <si>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</si>
  <si>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</si>
  <si>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</si>
  <si>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</si>
  <si>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</si>
  <si>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</si>
  <si>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</si>
  <si>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</si>
  <si>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</si>
  <si>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</si>
  <si>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</si>
  <si>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</si>
  <si>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</si>
  <si>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</si>
  <si>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</si>
  <si>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</si>
  <si>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</si>
  <si>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</si>
  <si>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</si>
  <si>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</si>
  <si>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</si>
  <si>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</si>
  <si>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</si>
  <si>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</si>
  <si>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</si>
  <si>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</si>
  <si>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</si>
  <si>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</si>
  <si>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</si>
  <si>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</si>
  <si>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</si>
  <si>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</si>
  <si>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</si>
  <si>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</si>
  <si>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</si>
  <si>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</si>
  <si>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</si>
  <si>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</si>
  <si>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</si>
  <si>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</si>
  <si>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</si>
  <si>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</si>
  <si>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</si>
  <si>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</si>
  <si>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</si>
  <si>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</si>
  <si>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</si>
  <si>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</si>
  <si>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</si>
  <si>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</si>
  <si>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</si>
  <si>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</si>
  <si>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</si>
  <si>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</si>
  <si>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</si>
  <si>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</si>
  <si>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</si>
  <si>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</si>
  <si>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</si>
  <si>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</si>
  <si>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</si>
  <si>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</si>
  <si>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</si>
  <si>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</si>
  <si>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</si>
  <si>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</si>
  <si>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</si>
  <si>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</si>
  <si>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</si>
  <si>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</si>
  <si>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</si>
  <si>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</si>
  <si>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</si>
  <si>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</si>
  <si>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</si>
  <si>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</si>
  <si>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</si>
  <si>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</si>
  <si>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</si>
  <si>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</si>
  <si>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</si>
  <si>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</si>
  <si>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</si>
  <si>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</si>
  <si>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</si>
  <si>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</si>
  <si>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</si>
  <si>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</si>
  <si>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</si>
  <si>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</si>
  <si>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</si>
  <si>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</si>
  <si>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</si>
  <si>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</si>
  <si>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</si>
  <si>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</si>
  <si>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</si>
  <si>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</si>
  <si>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</si>
  <si>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</si>
  <si>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</si>
  <si>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</si>
  <si>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</si>
  <si>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</si>
  <si>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</si>
  <si>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</si>
  <si>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</si>
  <si>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</si>
  <si>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</si>
  <si>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</si>
  <si>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</si>
  <si>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</si>
  <si>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</si>
  <si>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</si>
  <si>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</si>
  <si>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</si>
  <si>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</si>
  <si>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</si>
  <si>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</si>
  <si>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</si>
  <si>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</si>
  <si>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</si>
  <si>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</si>
  <si>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</si>
  <si>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</si>
  <si>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</si>
  <si>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</si>
  <si>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</si>
  <si>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</si>
  <si>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</si>
  <si>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</si>
  <si>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</si>
  <si>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</si>
  <si>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</si>
  <si>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</si>
  <si>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</si>
  <si>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</si>
  <si>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</si>
  <si>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</si>
  <si>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</si>
  <si>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</si>
  <si>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</si>
  <si>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</si>
  <si>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</si>
  <si>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</si>
  <si>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</si>
  <si>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</si>
  <si>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</si>
  <si>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</si>
  <si>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</si>
  <si>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</si>
  <si>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</si>
  <si>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</si>
  <si>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</si>
  <si>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</si>
  <si>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</si>
  <si>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</si>
  <si>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</si>
  <si>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</si>
  <si>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</si>
  <si>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</si>
  <si>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</si>
  <si>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</si>
  <si>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</si>
  <si>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</si>
  <si>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</si>
  <si>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</si>
  <si>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</si>
  <si>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</si>
  <si>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</si>
  <si>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</si>
  <si>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</si>
  <si>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</si>
  <si>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</si>
  <si>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</si>
  <si>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</si>
  <si>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</si>
  <si>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</si>
  <si>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</si>
  <si>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</si>
  <si>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</si>
  <si>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</si>
  <si>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</si>
  <si>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</si>
  <si>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</si>
  <si>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</si>
  <si>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</si>
  <si>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</si>
  <si>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</si>
  <si>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</si>
  <si>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</si>
  <si>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</si>
  <si>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</si>
  <si>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</si>
  <si>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</si>
  <si>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</si>
  <si>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</si>
  <si>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</si>
  <si>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</si>
  <si>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</si>
  <si>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</si>
  <si>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</si>
  <si>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</si>
  <si>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</si>
  <si>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</si>
  <si>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</si>
  <si>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</si>
  <si>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</si>
  <si>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</si>
  <si>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</si>
  <si>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</si>
  <si>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</si>
  <si>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</si>
  <si>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</si>
  <si>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</si>
  <si>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</si>
  <si>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</si>
  <si>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</si>
  <si>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</si>
  <si>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</si>
  <si>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</si>
  <si>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</si>
  <si>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</si>
  <si>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</si>
  <si>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</si>
  <si>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</si>
  <si>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</si>
  <si>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</si>
  <si>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</si>
  <si>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</si>
  <si>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</si>
  <si>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</si>
  <si>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</si>
  <si>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</si>
  <si>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</si>
  <si>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</si>
  <si>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</si>
  <si>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</si>
  <si>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</si>
  <si>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</si>
  <si>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</si>
  <si>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</si>
  <si>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</si>
  <si>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</si>
  <si>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</si>
  <si>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</si>
  <si>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</si>
  <si>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</si>
  <si>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</si>
  <si>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</si>
  <si>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</si>
  <si>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</si>
  <si>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</si>
  <si>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</si>
  <si>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</si>
  <si>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</si>
  <si>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</si>
  <si>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</si>
  <si>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</si>
  <si>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</si>
  <si>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</si>
  <si>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</si>
  <si>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</si>
  <si>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</si>
  <si>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</si>
  <si>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</si>
  <si>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</si>
  <si>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</si>
  <si>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</si>
  <si>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</si>
  <si>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</si>
  <si>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</si>
  <si>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</si>
  <si>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</si>
  <si>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</si>
  <si>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</si>
  <si>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</si>
  <si>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</si>
  <si>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</si>
  <si>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</si>
  <si>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</si>
  <si>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</si>
  <si>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</si>
  <si>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</si>
  <si>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</si>
  <si>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</si>
  <si>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</si>
  <si>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</si>
  <si>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</si>
  <si>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</si>
  <si>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</si>
  <si>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</si>
  <si>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</si>
  <si>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</si>
  <si>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</si>
  <si>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</si>
  <si>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</si>
  <si>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</si>
  <si>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</si>
  <si>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</si>
  <si>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</si>
  <si>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</si>
  <si>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</si>
  <si>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</si>
  <si>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</si>
  <si>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</si>
  <si>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</si>
  <si>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</si>
  <si>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</si>
  <si>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</si>
  <si>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</si>
  <si>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</si>
  <si>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</si>
  <si>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</si>
  <si>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</si>
  <si>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</si>
  <si>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</si>
  <si>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</si>
  <si>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</si>
  <si>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</si>
  <si>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</si>
  <si>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</si>
  <si>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</si>
  <si>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</si>
  <si>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</si>
  <si>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</si>
  <si>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</si>
  <si>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</si>
  <si>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</si>
  <si>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</si>
  <si>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</si>
  <si>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</si>
  <si>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</si>
  <si>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</si>
  <si>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</si>
  <si>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</si>
  <si>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</si>
  <si>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</si>
  <si>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</si>
  <si>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</si>
  <si>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</si>
  <si>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</si>
  <si>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</si>
  <si>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</si>
  <si>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</si>
  <si>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</si>
  <si>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</si>
  <si>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</si>
  <si>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</si>
  <si>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</si>
  <si>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</si>
  <si>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</si>
  <si>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</si>
  <si>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</si>
  <si>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</si>
  <si>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</si>
  <si>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</si>
  <si>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</si>
  <si>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</si>
  <si>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</si>
  <si>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</si>
  <si>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</si>
  <si>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</si>
  <si>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</si>
  <si>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</si>
  <si>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</si>
  <si>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</si>
  <si>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</si>
  <si>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</si>
  <si>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</si>
  <si>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</si>
  <si>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</si>
  <si>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</si>
  <si>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</si>
  <si>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</si>
  <si>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</si>
  <si>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</si>
  <si>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</si>
  <si>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</si>
  <si>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</si>
  <si>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</si>
  <si>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</si>
  <si>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</si>
  <si>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</si>
  <si>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</si>
  <si>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</si>
  <si>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</si>
  <si>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</si>
  <si>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</si>
  <si>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</si>
  <si>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</si>
  <si>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</si>
  <si>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</si>
  <si>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</si>
  <si>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</si>
  <si>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</si>
  <si>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</si>
  <si>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</si>
  <si>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</si>
  <si>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</si>
  <si>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</si>
  <si>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</si>
  <si>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</si>
  <si>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</si>
  <si>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</si>
  <si>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</si>
  <si>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</si>
  <si>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</si>
  <si>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</si>
  <si>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</si>
  <si>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</si>
  <si>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</si>
  <si>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</si>
  <si>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</si>
  <si>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</si>
  <si>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</si>
  <si>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</si>
  <si>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</si>
  <si>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</si>
  <si>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</si>
  <si>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</si>
  <si>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</si>
  <si>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</si>
  <si>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</si>
  <si>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</si>
  <si>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</si>
  <si>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</si>
  <si>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</si>
  <si>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</si>
  <si>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</si>
  <si>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</si>
  <si>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</si>
  <si>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</si>
  <si>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</si>
  <si>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</si>
  <si>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</si>
  <si>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</si>
  <si>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</si>
  <si>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</si>
  <si>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</si>
  <si>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</si>
  <si>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</si>
  <si>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</si>
  <si>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</si>
  <si>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</si>
  <si>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</si>
  <si>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</si>
  <si>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</si>
  <si>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</si>
  <si>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</si>
  <si>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</si>
  <si>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</si>
  <si>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</si>
  <si>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</si>
  <si>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</si>
  <si>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</si>
  <si>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</si>
  <si>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</si>
  <si>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</si>
  <si>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</si>
  <si>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</si>
  <si>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</si>
  <si>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</si>
  <si>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</si>
  <si>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</si>
  <si>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</si>
  <si>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</si>
  <si>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</si>
  <si>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</si>
  <si>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</si>
  <si>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</si>
  <si>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</si>
  <si>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</si>
  <si>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</si>
  <si>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</si>
  <si>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</si>
  <si>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</si>
  <si>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</si>
  <si>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</si>
  <si>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</si>
  <si>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</si>
  <si>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</si>
  <si>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</si>
  <si>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</si>
  <si>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</si>
  <si>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</si>
  <si>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</si>
  <si>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</si>
  <si>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</si>
  <si>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</si>
  <si>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</si>
  <si>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</si>
  <si>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</si>
  <si>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</si>
  <si>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</si>
  <si>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</si>
  <si>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</si>
  <si>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</si>
  <si>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</si>
  <si>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</si>
  <si>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</si>
  <si>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</si>
  <si>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</si>
  <si>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</si>
  <si>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</si>
  <si>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</si>
  <si>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</si>
  <si>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</si>
  <si>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</si>
  <si>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</si>
  <si>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</si>
  <si>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</si>
  <si>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</si>
  <si>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</si>
  <si>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</si>
  <si>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</si>
  <si>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</si>
  <si>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</si>
  <si>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</si>
  <si>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</si>
  <si>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</si>
  <si>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</si>
  <si>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</si>
  <si>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</si>
  <si>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</si>
  <si>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</si>
  <si>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</si>
  <si>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</si>
  <si>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</si>
  <si>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</si>
  <si>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</si>
  <si>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</si>
  <si>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</si>
  <si>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</si>
  <si>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</si>
  <si>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</si>
  <si>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</si>
  <si>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</si>
  <si>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</si>
  <si>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</si>
  <si>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</si>
  <si>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</si>
  <si>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</si>
  <si>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</si>
  <si>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</si>
  <si>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</si>
  <si>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</si>
  <si>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</si>
  <si>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</si>
  <si>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</si>
  <si>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</si>
  <si>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</si>
  <si>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</si>
  <si>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</si>
  <si>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</si>
  <si>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</si>
  <si>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</si>
  <si>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</si>
  <si>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</si>
  <si>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</si>
  <si>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</si>
  <si>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</si>
  <si>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</si>
  <si>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</si>
  <si>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</si>
  <si>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</si>
  <si>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</si>
  <si>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</si>
  <si>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</si>
  <si>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</si>
  <si>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</si>
  <si>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</si>
  <si>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</si>
  <si>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</si>
  <si>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</si>
  <si>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</si>
  <si>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</si>
  <si>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</si>
  <si>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</si>
  <si>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</si>
  <si>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</si>
  <si>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</si>
  <si>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</si>
  <si>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</si>
  <si>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</si>
  <si>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</si>
  <si>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</si>
  <si>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</si>
  <si>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</si>
  <si>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</si>
  <si>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</si>
  <si>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</si>
  <si>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</si>
  <si>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</si>
  <si>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</si>
  <si>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</si>
  <si>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</si>
  <si>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</si>
  <si>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</si>
  <si>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</si>
  <si>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</si>
  <si>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</si>
  <si>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</si>
  <si>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</si>
  <si>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</si>
  <si>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</si>
  <si>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</si>
  <si>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</si>
  <si>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</si>
  <si>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</si>
  <si>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</si>
  <si>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</si>
  <si>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</si>
  <si>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</si>
  <si>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</si>
  <si>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</si>
  <si>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</si>
  <si>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</si>
  <si>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</si>
  <si>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</si>
  <si>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</si>
  <si>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</si>
  <si>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</si>
  <si>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</si>
  <si>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</si>
  <si>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</si>
  <si>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</si>
  <si>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</si>
  <si>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</si>
  <si>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</si>
  <si>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</si>
  <si>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</si>
  <si>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</si>
  <si>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</si>
  <si>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</si>
  <si>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</si>
  <si>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</si>
  <si>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</si>
  <si>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</si>
  <si>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</si>
  <si>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</si>
  <si>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</si>
  <si>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</si>
  <si>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</si>
  <si>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</si>
  <si>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</si>
  <si>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</si>
  <si>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</si>
  <si>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</si>
  <si>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</si>
  <si>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</si>
  <si>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</si>
  <si>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</si>
  <si>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</si>
  <si>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</si>
  <si>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</si>
  <si>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</si>
  <si>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</si>
  <si>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</si>
  <si>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</si>
  <si>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</si>
  <si>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</si>
  <si>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</si>
  <si>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</si>
  <si>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</si>
  <si>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</si>
  <si>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</si>
  <si>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</si>
  <si>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</si>
  <si>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</si>
  <si>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</si>
  <si>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</si>
  <si>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</si>
  <si>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</si>
  <si>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</si>
  <si>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</si>
  <si>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</si>
  <si>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</si>
  <si>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</si>
  <si>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</si>
  <si>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</si>
  <si>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</si>
  <si>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</si>
  <si>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</si>
  <si>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</si>
  <si>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</si>
  <si>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</si>
  <si>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</si>
  <si>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</si>
  <si>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</si>
  <si>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</si>
  <si>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</si>
  <si>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</si>
  <si>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</si>
  <si>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</si>
  <si>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</si>
  <si>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</si>
  <si>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</si>
  <si>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</si>
  <si>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</si>
  <si>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</si>
  <si>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</si>
  <si>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</si>
  <si>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</si>
  <si>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</si>
  <si>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</si>
  <si>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</si>
  <si>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</si>
  <si>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</si>
  <si>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</si>
  <si>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</si>
  <si>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</si>
  <si>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</si>
  <si>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</si>
  <si>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</si>
  <si>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</si>
  <si>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</si>
  <si>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</si>
  <si>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</si>
  <si>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</si>
  <si>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</si>
  <si>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</si>
  <si>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</si>
  <si>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</si>
  <si>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</si>
  <si>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</si>
  <si>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</si>
  <si>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</si>
  <si>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</si>
  <si>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</si>
  <si>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</si>
  <si>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</si>
  <si>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</si>
  <si>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</si>
  <si>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</si>
  <si>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</si>
  <si>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</si>
  <si>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</si>
  <si>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</si>
  <si>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</si>
  <si>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</si>
  <si>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</si>
  <si>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</si>
  <si>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</si>
  <si>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</si>
  <si>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</si>
  <si>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</si>
  <si>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</si>
  <si>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</si>
  <si>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</si>
  <si>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</si>
  <si>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</si>
  <si>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</si>
  <si>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</si>
  <si>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</si>
  <si>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</si>
  <si>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</si>
  <si>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</si>
  <si>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</si>
  <si>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</si>
  <si>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</si>
  <si>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</si>
  <si>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</si>
  <si>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</si>
  <si>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</si>
  <si>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</si>
  <si>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</si>
  <si>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</si>
  <si>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</si>
  <si>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</si>
  <si>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</si>
  <si>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</si>
  <si>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</si>
  <si>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</si>
  <si>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</si>
  <si>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</si>
  <si>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</si>
  <si>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</si>
  <si>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</si>
  <si>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</si>
  <si>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</si>
  <si>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</si>
  <si>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</si>
  <si>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</si>
  <si>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</si>
  <si>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</si>
  <si>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</si>
  <si>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</si>
  <si>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</si>
  <si>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</si>
  <si>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</si>
  <si>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</si>
  <si>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</si>
  <si>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</si>
  <si>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</si>
  <si>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</si>
  <si>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</si>
  <si>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</si>
  <si>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</si>
  <si>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</si>
  <si>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</si>
  <si>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</si>
  <si>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</si>
  <si>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</si>
  <si>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</si>
  <si>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</si>
  <si>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</si>
  <si>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</si>
  <si>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</si>
  <si>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</si>
  <si>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</si>
  <si>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</si>
  <si>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</si>
  <si>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</si>
  <si>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</si>
  <si>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</si>
  <si>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</si>
  <si>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</si>
  <si>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</si>
  <si>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</si>
  <si>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</si>
  <si>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</si>
  <si>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</si>
  <si>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</si>
  <si>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</si>
  <si>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</si>
  <si>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</si>
  <si>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</si>
  <si>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</si>
  <si>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</si>
  <si>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</si>
  <si>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</si>
  <si>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</si>
  <si>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</si>
  <si>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</si>
  <si>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</si>
  <si>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</si>
  <si>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</si>
  <si>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</si>
  <si>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</si>
  <si>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</si>
  <si>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</si>
  <si>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</si>
  <si>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</si>
  <si>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</si>
  <si>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</si>
  <si>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</si>
  <si>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</si>
  <si>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</si>
  <si>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</si>
  <si>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</si>
  <si>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</si>
  <si>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</si>
  <si>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</si>
  <si>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</si>
  <si>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</si>
  <si>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</si>
  <si>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</si>
  <si>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</si>
  <si>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</si>
  <si>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</si>
  <si>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</si>
  <si>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</si>
  <si>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</si>
  <si>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</si>
  <si>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</si>
  <si>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</si>
  <si>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</si>
  <si>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</si>
  <si>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</si>
  <si>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</si>
  <si>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</si>
  <si>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</si>
  <si>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</si>
  <si>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</si>
  <si>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</si>
  <si>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</si>
  <si>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</si>
  <si>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</si>
  <si>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</si>
  <si>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</si>
  <si>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</si>
  <si>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</si>
  <si>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</si>
  <si>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</si>
  <si>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</si>
  <si>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</si>
  <si>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</si>
  <si>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</si>
  <si>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</si>
  <si>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</si>
  <si>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</si>
  <si>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</si>
  <si>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</si>
  <si>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</si>
  <si>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</si>
  <si>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</si>
  <si>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</si>
  <si>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</si>
  <si>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</si>
  <si>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</si>
  <si>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</si>
  <si>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</si>
  <si>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</si>
  <si>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</si>
  <si>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</si>
  <si>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</si>
  <si>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</si>
  <si>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</si>
  <si>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</si>
  <si>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</si>
  <si>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</si>
  <si>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</si>
  <si>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</si>
  <si>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</si>
  <si>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</si>
  <si>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</si>
  <si>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</si>
  <si>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</si>
  <si>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</si>
  <si>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</si>
  <si>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</si>
  <si>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</si>
  <si>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</si>
  <si>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</si>
  <si>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</si>
  <si>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</si>
  <si>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</si>
  <si>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</si>
  <si>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</si>
  <si>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</si>
  <si>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</si>
  <si>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</si>
  <si>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</si>
  <si>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</si>
  <si>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</si>
  <si>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</si>
  <si>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</si>
  <si>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</si>
  <si>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</si>
  <si>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</si>
  <si>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</si>
  <si>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</si>
  <si>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</si>
  <si>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</si>
  <si>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</si>
  <si>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</si>
  <si>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</si>
  <si>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</si>
  <si>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</si>
  <si>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</si>
  <si>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</si>
  <si>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</si>
  <si>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</si>
  <si>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</si>
  <si>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</si>
  <si>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</si>
  <si>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</si>
  <si>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</si>
  <si>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</si>
  <si>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</si>
  <si>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</si>
  <si>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</si>
  <si>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</si>
  <si>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</si>
  <si>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</si>
  <si>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</si>
  <si>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</si>
  <si>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</si>
  <si>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</si>
  <si>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</si>
  <si>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</si>
  <si>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</si>
  <si>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</si>
  <si>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</si>
  <si>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</si>
  <si>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</si>
  <si>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</si>
  <si>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</si>
  <si>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</si>
  <si>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</si>
  <si>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</si>
  <si>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</si>
  <si>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</si>
  <si>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</si>
  <si>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</si>
  <si>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</si>
  <si>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</si>
  <si>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</si>
  <si>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</si>
  <si>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</si>
  <si>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</si>
  <si>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</si>
  <si>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</si>
  <si>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</si>
  <si>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</si>
  <si>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</si>
  <si>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</si>
  <si>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</si>
  <si>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</si>
  <si>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</si>
  <si>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</si>
  <si>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</si>
  <si>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</si>
  <si>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</si>
  <si>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</si>
  <si>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</si>
  <si>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</si>
  <si>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</si>
  <si>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</si>
  <si>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</si>
  <si>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</si>
  <si>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</si>
  <si>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</si>
  <si>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</si>
  <si>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</si>
  <si>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</si>
  <si>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</si>
  <si>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</si>
  <si>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</si>
  <si>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</si>
  <si>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</si>
  <si>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</si>
  <si>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</si>
  <si>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</si>
  <si>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</si>
  <si>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</si>
  <si>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</si>
  <si>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</si>
  <si>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</si>
  <si>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</si>
  <si>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</si>
  <si>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</si>
  <si>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</si>
  <si>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</si>
  <si>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</si>
  <si>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</si>
  <si>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</si>
  <si>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</si>
  <si>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</si>
  <si>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</si>
  <si>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</si>
  <si>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</si>
  <si>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</si>
  <si>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</si>
  <si>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</si>
  <si>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</si>
  <si>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</si>
  <si>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</si>
  <si>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</si>
  <si>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</si>
  <si>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</si>
  <si>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</si>
  <si>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</si>
  <si>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</si>
  <si>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</si>
  <si>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</si>
  <si>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</si>
  <si>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</si>
  <si>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</si>
  <si>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</si>
  <si>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</si>
  <si>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</si>
  <si>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</si>
  <si>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</si>
  <si>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</si>
  <si>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</si>
  <si>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</si>
  <si>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</si>
  <si>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</si>
  <si>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</si>
  <si>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</si>
  <si>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</si>
  <si>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</si>
  <si>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</si>
  <si>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</si>
  <si>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</si>
  <si>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</si>
  <si>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</si>
  <si>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</si>
  <si>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</si>
  <si>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</si>
  <si>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</si>
  <si>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</si>
  <si>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</si>
  <si>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</si>
  <si>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</si>
  <si>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</si>
  <si>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</si>
  <si>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</si>
  <si>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</si>
  <si>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</si>
  <si>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</si>
  <si>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</si>
  <si>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</si>
  <si>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</si>
  <si>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</si>
  <si>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</si>
  <si>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</si>
  <si>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</si>
  <si>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</si>
  <si>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</si>
  <si>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</si>
  <si>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</si>
  <si>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</si>
  <si>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</si>
  <si>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</si>
  <si>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</si>
  <si>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</si>
  <si>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</si>
  <si>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</si>
  <si>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</si>
  <si>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</si>
  <si>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</si>
  <si>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</si>
  <si>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</si>
  <si>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</si>
  <si>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</si>
  <si>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</si>
  <si>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</si>
  <si>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</si>
  <si>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</si>
  <si>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</si>
  <si>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</si>
  <si>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</si>
  <si>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</si>
  <si>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</si>
  <si>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</si>
  <si>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</si>
  <si>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</si>
  <si>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</si>
  <si>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</si>
  <si>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</si>
  <si>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</si>
  <si>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</si>
  <si>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</si>
  <si>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</si>
  <si>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</si>
  <si>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</si>
  <si>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</si>
  <si>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</si>
  <si>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</si>
  <si>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</si>
  <si>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</si>
  <si>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</si>
  <si>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</si>
  <si>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</si>
  <si>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</si>
  <si>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</si>
  <si>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</si>
  <si>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</si>
  <si>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</si>
  <si>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</si>
  <si>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</si>
  <si>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</si>
  <si>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</si>
  <si>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</si>
  <si>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</si>
  <si>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</si>
  <si>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</si>
  <si>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</si>
  <si>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</si>
  <si>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</si>
  <si>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</si>
  <si>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</si>
  <si>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</si>
  <si>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</si>
  <si>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</si>
  <si>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</si>
  <si>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</si>
  <si>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</si>
  <si>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</si>
  <si>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</si>
  <si>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</si>
  <si>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</si>
  <si>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</si>
  <si>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</si>
  <si>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</si>
  <si>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</si>
  <si>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</si>
  <si>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</si>
  <si>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</si>
  <si>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</si>
  <si>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</si>
  <si>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</si>
  <si>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</si>
  <si>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</si>
  <si>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</si>
  <si>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</si>
  <si>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</si>
  <si>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</si>
  <si>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</si>
  <si>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</si>
  <si>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</si>
  <si>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</si>
  <si>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</si>
  <si>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</si>
  <si>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</si>
  <si>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</si>
  <si>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</si>
  <si>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</si>
  <si>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</si>
  <si>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</si>
  <si>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</si>
  <si>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</si>
  <si>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</si>
  <si>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</si>
  <si>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</si>
  <si>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</si>
  <si>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</si>
  <si>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</si>
  <si>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</si>
  <si>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</si>
  <si>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</si>
  <si>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</si>
  <si>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</si>
  <si>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</si>
  <si>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</si>
  <si>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</si>
  <si>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</si>
  <si>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</si>
  <si>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</si>
  <si>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</si>
  <si>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</si>
  <si>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</si>
  <si>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</si>
  <si>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</si>
  <si>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</si>
  <si>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</si>
  <si>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</si>
  <si>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</si>
  <si>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</si>
  <si>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</si>
  <si>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</si>
  <si>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</si>
  <si>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</si>
  <si>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</si>
  <si>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</si>
  <si>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</si>
  <si>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</si>
  <si>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</si>
  <si>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</si>
  <si>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</si>
  <si>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</si>
  <si>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</si>
  <si>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</si>
  <si>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</si>
  <si>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</si>
  <si>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</si>
  <si>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</si>
  <si>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</si>
  <si>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</si>
  <si>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</si>
  <si>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</si>
  <si>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</si>
  <si>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</si>
  <si>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</si>
  <si>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</si>
  <si>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</si>
  <si>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</si>
  <si>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</si>
  <si>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</si>
  <si>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</si>
  <si>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</si>
  <si>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</si>
  <si>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</si>
  <si>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</si>
  <si>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</si>
  <si>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</si>
  <si>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</si>
  <si>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</si>
  <si>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</si>
  <si>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</si>
  <si>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</si>
  <si>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</si>
  <si>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</si>
  <si>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</si>
  <si>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</si>
  <si>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</si>
  <si>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</si>
  <si>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</si>
  <si>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</si>
  <si>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</si>
  <si>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</si>
  <si>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</si>
  <si>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</si>
  <si>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</si>
  <si>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</si>
  <si>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</si>
  <si>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</si>
  <si>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</si>
  <si>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</si>
  <si>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</si>
  <si>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</si>
  <si>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</si>
  <si>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</si>
  <si>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</si>
  <si>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</si>
  <si>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</si>
  <si>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</si>
  <si>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</si>
  <si>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</si>
  <si>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</si>
  <si>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</si>
  <si>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</si>
  <si>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</si>
  <si>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</si>
  <si>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</si>
  <si>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</si>
  <si>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</si>
  <si>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</si>
  <si>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</si>
  <si>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</si>
  <si>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</si>
  <si>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</si>
  <si>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</si>
  <si>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</si>
  <si>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</si>
  <si>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</si>
  <si>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</si>
  <si>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</si>
  <si>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</si>
  <si>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</si>
  <si>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</si>
  <si>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</si>
  <si>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</si>
  <si>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</si>
  <si>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</si>
  <si>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</si>
  <si>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</si>
  <si>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</si>
  <si>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</si>
  <si>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</si>
  <si>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</si>
  <si>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</si>
  <si>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</si>
  <si>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</si>
  <si>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</si>
  <si>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</si>
  <si>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</si>
  <si>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</si>
  <si>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</si>
  <si>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</si>
  <si>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</si>
  <si>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</si>
  <si>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</si>
  <si>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</si>
  <si>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</si>
  <si>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</si>
  <si>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</si>
  <si>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</si>
  <si>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</si>
  <si>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</si>
  <si>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</si>
  <si>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</si>
  <si>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</si>
  <si>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</si>
  <si>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</si>
  <si>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</si>
  <si>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</si>
  <si>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</si>
  <si>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</si>
  <si>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</si>
  <si>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</si>
  <si>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</si>
  <si>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</si>
  <si>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</si>
  <si>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</si>
  <si>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</si>
  <si>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</si>
  <si>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</si>
  <si>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</si>
  <si>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</si>
  <si>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</si>
  <si>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</si>
  <si>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</si>
  <si>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</si>
  <si>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</si>
  <si>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</si>
  <si>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</si>
  <si>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</si>
  <si>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</si>
  <si>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</si>
  <si>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</si>
  <si>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</si>
  <si>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</si>
  <si>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</si>
  <si>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</si>
  <si>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</si>
  <si>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</si>
  <si>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</si>
  <si>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</si>
  <si>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</si>
  <si>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</si>
  <si>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</si>
  <si>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</si>
  <si>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</si>
  <si>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</si>
  <si>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</si>
  <si>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</si>
  <si>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</si>
  <si>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</si>
  <si>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</si>
  <si>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</si>
  <si>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</si>
  <si>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</si>
  <si>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</si>
  <si>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</si>
  <si>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</si>
  <si>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</si>
  <si>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</si>
  <si>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</si>
  <si>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</si>
  <si>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</si>
  <si>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</si>
  <si>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</si>
  <si>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</si>
  <si>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</si>
  <si>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</si>
  <si>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</si>
  <si>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</si>
  <si>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</si>
  <si>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</si>
  <si>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</si>
  <si>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</si>
  <si>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</si>
  <si>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</si>
  <si>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</si>
  <si>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</si>
  <si>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</si>
  <si>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</si>
  <si>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</si>
  <si>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</si>
  <si>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</si>
  <si>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</si>
  <si>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</si>
  <si>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</si>
  <si>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</si>
  <si>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</si>
  <si>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</si>
  <si>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</si>
  <si>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</si>
  <si>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</si>
  <si>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</si>
  <si>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</si>
  <si>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</si>
  <si>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</si>
  <si>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</si>
  <si>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</si>
  <si>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</si>
  <si>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</si>
  <si>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</si>
  <si>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</si>
  <si>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</si>
  <si>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</si>
  <si>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</si>
  <si>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</si>
  <si>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</si>
  <si>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</si>
  <si>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</si>
  <si>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</si>
  <si>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</si>
  <si>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</si>
  <si>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</si>
  <si>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</si>
  <si>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</si>
  <si>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</si>
  <si>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</si>
  <si>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</si>
  <si>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</si>
  <si>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</si>
  <si>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</si>
  <si>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</si>
  <si>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</si>
  <si>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</si>
  <si>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</si>
  <si>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</si>
  <si>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</si>
  <si>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</si>
  <si>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</si>
  <si>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</si>
  <si>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</si>
  <si>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</si>
  <si>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</si>
  <si>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</si>
  <si>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</si>
  <si>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</si>
  <si>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</si>
  <si>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</si>
  <si>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</si>
  <si>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</si>
  <si>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</si>
  <si>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</si>
  <si>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</si>
  <si>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</si>
  <si>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</si>
  <si>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</si>
  <si>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</si>
  <si>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</si>
  <si>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</si>
  <si>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</si>
  <si>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</si>
  <si>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</si>
  <si>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</si>
  <si>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</si>
  <si>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</si>
  <si>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</si>
  <si>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</si>
  <si>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</si>
  <si>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</si>
  <si>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</si>
  <si>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</si>
  <si>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</si>
  <si>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</si>
  <si>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</si>
  <si>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</si>
  <si>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</si>
  <si>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</si>
  <si>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</si>
  <si>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</si>
  <si>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</si>
  <si>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</si>
  <si>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</si>
  <si>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</si>
  <si>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</si>
  <si>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</si>
  <si>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</si>
  <si>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</si>
  <si>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</si>
  <si>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</si>
  <si>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</si>
  <si>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</si>
  <si>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</si>
  <si>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</si>
  <si>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</si>
  <si>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</si>
  <si>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</si>
  <si>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</si>
  <si>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</si>
  <si>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</si>
  <si>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</si>
  <si>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</si>
  <si>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</si>
  <si>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</si>
  <si>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</si>
  <si>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</si>
  <si>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</si>
  <si>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</si>
  <si>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</si>
  <si>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</si>
  <si>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</si>
  <si>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</si>
  <si>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</si>
  <si>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</si>
  <si>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</si>
  <si>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</si>
  <si>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</si>
  <si>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</si>
  <si>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</si>
  <si>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</si>
  <si>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</si>
  <si>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</si>
  <si>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</si>
  <si>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</si>
  <si>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</si>
  <si>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</si>
  <si>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</si>
  <si>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</si>
  <si>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</si>
  <si>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</si>
  <si>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</si>
  <si>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</si>
  <si>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</si>
  <si>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</si>
  <si>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</si>
  <si>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</si>
  <si>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</si>
  <si>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</si>
  <si>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</si>
  <si>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</si>
  <si>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</si>
  <si>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</si>
  <si>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</si>
  <si>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</si>
  <si>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</si>
  <si>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</si>
  <si>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</si>
  <si>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</si>
  <si>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</si>
  <si>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</si>
  <si>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</si>
  <si>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</si>
  <si>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</si>
  <si>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</si>
  <si>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</si>
  <si>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</si>
  <si>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</si>
  <si>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</si>
  <si>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</si>
  <si>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</si>
  <si>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</si>
  <si>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</si>
  <si>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</si>
  <si>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</si>
  <si>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</si>
  <si>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</si>
  <si>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</si>
  <si>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</si>
  <si>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</si>
  <si>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</si>
  <si>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</si>
  <si>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</si>
  <si>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</si>
  <si>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</si>
  <si>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</si>
  <si>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</si>
  <si>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</si>
  <si>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</si>
  <si>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</si>
  <si>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</si>
  <si>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</si>
  <si>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</si>
  <si>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</si>
  <si>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</si>
  <si>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</si>
  <si>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</si>
  <si>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</si>
  <si>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</si>
  <si>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</si>
  <si>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</si>
  <si>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</si>
  <si>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</si>
  <si>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</si>
  <si>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</si>
  <si>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</si>
  <si>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</si>
  <si>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</si>
  <si>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</si>
  <si>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</si>
  <si>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</si>
  <si>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</si>
  <si>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</si>
  <si>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</si>
  <si>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</si>
  <si>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</si>
  <si>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</si>
  <si>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</si>
  <si>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</si>
  <si>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</si>
  <si>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</si>
  <si>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</si>
  <si>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</si>
  <si>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</si>
  <si>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</si>
  <si>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</si>
  <si>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</si>
  <si>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</si>
  <si>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</si>
  <si>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</si>
  <si>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</si>
  <si>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</si>
  <si>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</si>
  <si>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</si>
  <si>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</si>
  <si>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</si>
  <si>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</si>
  <si>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</si>
  <si>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</si>
  <si>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</si>
  <si>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</si>
  <si>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</si>
  <si>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</si>
  <si>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</si>
  <si>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</si>
  <si>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</si>
  <si>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</si>
  <si>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</si>
  <si>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</si>
  <si>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</si>
  <si>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</si>
  <si>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</si>
  <si>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</si>
  <si>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</si>
  <si>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</si>
  <si>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</si>
  <si>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</si>
  <si>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</si>
  <si>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</si>
  <si>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</si>
  <si>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</si>
  <si>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</si>
  <si>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</si>
  <si>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</si>
  <si>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</si>
  <si>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</si>
  <si>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</si>
  <si>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</si>
  <si>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</si>
  <si>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</si>
  <si>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</si>
  <si>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</si>
  <si>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</si>
  <si>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</si>
  <si>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</si>
  <si>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</si>
  <si>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</si>
  <si>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</si>
  <si>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</si>
  <si>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</si>
  <si>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</si>
  <si>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</si>
  <si>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</si>
  <si>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</si>
  <si>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</si>
  <si>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</si>
  <si>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</si>
  <si>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</si>
  <si>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</si>
  <si>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</si>
  <si>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</si>
  <si>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</si>
  <si>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</si>
  <si>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</si>
  <si>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</si>
  <si>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</si>
  <si>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</si>
  <si>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</si>
  <si>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</si>
  <si>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</si>
  <si>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</si>
  <si>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</si>
  <si>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</si>
  <si>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</si>
  <si>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</si>
  <si>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</si>
  <si>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</si>
  <si>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</si>
  <si>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</si>
  <si>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</si>
  <si>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</si>
  <si>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</si>
  <si>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</si>
  <si>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</si>
  <si>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</si>
  <si>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</si>
  <si>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</si>
  <si>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</si>
  <si>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</si>
  <si>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</si>
  <si>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</si>
  <si>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</si>
  <si>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</si>
  <si>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</si>
  <si>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</si>
  <si>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</si>
  <si>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</si>
  <si>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</si>
  <si>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</si>
  <si>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</si>
  <si>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</si>
  <si>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</si>
  <si>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</si>
  <si>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</si>
  <si>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</si>
  <si>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</si>
  <si>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</si>
  <si>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</si>
  <si>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</si>
  <si>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</si>
  <si>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</si>
  <si>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</si>
  <si>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</si>
  <si>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</si>
  <si>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</si>
  <si>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</si>
  <si>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</si>
  <si>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</si>
  <si>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</si>
  <si>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</si>
  <si>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</si>
  <si>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</si>
  <si>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</si>
  <si>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</si>
  <si>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</si>
  <si>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</si>
  <si>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</si>
  <si>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</si>
  <si>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</si>
  <si>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</si>
  <si>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</si>
  <si>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</si>
  <si>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</si>
  <si>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</si>
  <si>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</si>
  <si>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</si>
  <si>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</si>
  <si>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</si>
  <si>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</si>
  <si>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</si>
  <si>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</si>
  <si>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</si>
  <si>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</si>
  <si>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</si>
  <si>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</si>
  <si>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</si>
  <si>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</si>
  <si>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</si>
  <si>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</si>
  <si>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</si>
  <si>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</si>
  <si>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</si>
  <si>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</si>
  <si>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</si>
  <si>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</si>
  <si>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</si>
  <si>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</si>
  <si>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</si>
  <si>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</si>
  <si>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</si>
  <si>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</si>
  <si>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</si>
  <si>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</si>
  <si>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</si>
  <si>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</si>
  <si>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</si>
  <si>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</si>
  <si>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</si>
  <si>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</si>
  <si>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</si>
  <si>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</si>
  <si>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</si>
  <si>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</si>
  <si>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</si>
  <si>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</si>
  <si>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</si>
  <si>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</si>
  <si>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</si>
  <si>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</si>
  <si>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</si>
  <si>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</si>
  <si>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</si>
  <si>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</si>
  <si>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</si>
  <si>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</si>
  <si>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</si>
  <si>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</si>
  <si>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</si>
  <si>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</si>
  <si>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</si>
  <si>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</si>
  <si>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</si>
  <si>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</si>
  <si>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</si>
  <si>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</si>
  <si>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</si>
  <si>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</si>
  <si>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</si>
  <si>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</si>
  <si>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</si>
  <si>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</si>
  <si>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</si>
  <si>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</si>
  <si>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</si>
  <si>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</si>
  <si>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</si>
  <si>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</si>
  <si>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</si>
  <si>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</si>
  <si>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</si>
  <si>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</si>
  <si>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</si>
  <si>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</si>
  <si>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</si>
  <si>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</si>
  <si>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</si>
  <si>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</si>
  <si>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</si>
  <si>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</si>
  <si>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</si>
  <si>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</si>
  <si>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</si>
  <si>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</si>
  <si>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</si>
  <si>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</si>
  <si>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</si>
  <si>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</si>
  <si>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</si>
  <si>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</si>
  <si>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</si>
  <si>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</si>
  <si>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</si>
  <si>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</si>
  <si>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</si>
  <si>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</si>
  <si>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</si>
  <si>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</si>
  <si>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</si>
  <si>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</si>
  <si>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</si>
  <si>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</si>
  <si>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</si>
  <si>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</si>
  <si>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</si>
  <si>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</si>
  <si>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</si>
  <si>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</si>
  <si>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</si>
  <si>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</si>
  <si>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</si>
  <si>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</si>
  <si>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</si>
  <si>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</si>
  <si>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</si>
  <si>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</si>
  <si>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</si>
  <si>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</si>
  <si>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</si>
  <si>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</si>
  <si>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</si>
  <si>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</si>
  <si>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</si>
  <si>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</si>
  <si>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</si>
  <si>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</si>
  <si>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</si>
  <si>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</si>
  <si>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</si>
  <si>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</si>
  <si>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</si>
  <si>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</si>
  <si>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</si>
  <si>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</si>
  <si>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</si>
  <si>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</si>
  <si>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</si>
  <si>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</si>
  <si>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</si>
  <si>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</si>
  <si>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</si>
  <si>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</si>
  <si>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</si>
  <si>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</si>
  <si>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</si>
  <si>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</si>
  <si>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</si>
  <si>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</si>
  <si>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</si>
  <si>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</si>
  <si>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</si>
  <si>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</si>
  <si>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</si>
  <si>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</si>
  <si>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</si>
  <si>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</si>
  <si>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</si>
  <si>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</si>
  <si>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</si>
  <si>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</si>
  <si>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</si>
  <si>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</si>
  <si>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</si>
  <si>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</si>
  <si>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</si>
  <si>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</si>
  <si>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</si>
  <si>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</si>
  <si>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</si>
  <si>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</si>
  <si>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</si>
  <si>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</si>
  <si>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</si>
  <si>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</si>
  <si>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</si>
  <si>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</si>
  <si>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</si>
  <si>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</si>
  <si>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</si>
  <si>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</si>
  <si>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</si>
  <si>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</si>
  <si>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</si>
  <si>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</si>
  <si>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</si>
  <si>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</si>
  <si>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</si>
  <si>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</si>
  <si>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</si>
  <si>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</si>
  <si>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</si>
  <si>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</si>
  <si>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</si>
  <si>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</si>
  <si>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</si>
  <si>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</si>
  <si>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</si>
  <si>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</si>
  <si>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</si>
  <si>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</si>
  <si>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</si>
  <si>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</si>
  <si>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</si>
  <si>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</si>
  <si>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</si>
  <si>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</si>
  <si>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</si>
  <si>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</si>
  <si>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</si>
  <si>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</si>
  <si>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</si>
  <si>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</si>
  <si>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</si>
  <si>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</si>
  <si>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</si>
  <si>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</si>
  <si>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</si>
  <si>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</si>
  <si>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</si>
  <si>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</si>
  <si>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</si>
  <si>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</si>
  <si>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</si>
  <si>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</si>
  <si>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</si>
  <si>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</si>
  <si>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</si>
  <si>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</si>
  <si>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</si>
  <si>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</si>
  <si>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</si>
  <si>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</si>
  <si>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</si>
  <si>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</si>
  <si>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</si>
  <si>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</si>
  <si>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</si>
  <si>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</si>
  <si>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</si>
  <si>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</si>
  <si>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</si>
  <si>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</si>
  <si>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</si>
  <si>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</si>
  <si>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</si>
  <si>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</si>
  <si>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</si>
  <si>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</si>
  <si>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</si>
  <si>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</si>
  <si>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</si>
  <si>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</si>
  <si>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</si>
  <si>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</si>
  <si>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</si>
  <si>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</si>
  <si>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</si>
  <si>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</si>
  <si>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</si>
  <si>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</si>
  <si>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</si>
  <si>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</si>
  <si>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</si>
  <si>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</si>
  <si>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</si>
  <si>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</si>
  <si>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</si>
  <si>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</si>
  <si>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</si>
  <si>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</si>
  <si>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</si>
  <si>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</si>
  <si>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</si>
  <si>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</si>
  <si>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</si>
  <si>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</si>
  <si>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</si>
  <si>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</si>
  <si>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</si>
  <si>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</si>
  <si>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</si>
  <si>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</si>
  <si>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</si>
  <si>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</si>
  <si>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</si>
  <si>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</si>
  <si>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</si>
  <si>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</si>
  <si>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</si>
  <si>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</si>
  <si>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</si>
  <si>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</si>
  <si>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</si>
  <si>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</si>
  <si>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</si>
  <si>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</si>
  <si>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</si>
  <si>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</si>
  <si>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</si>
  <si>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</si>
  <si>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</si>
  <si>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</si>
  <si>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</si>
  <si>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</si>
  <si>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</si>
  <si>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</si>
  <si>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</si>
  <si>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</si>
  <si>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</si>
  <si>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</si>
  <si>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</si>
  <si>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</si>
  <si>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</si>
  <si>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</si>
  <si>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</si>
  <si>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</si>
  <si>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</si>
  <si>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</si>
  <si>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</si>
  <si>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</si>
  <si>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</si>
  <si>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</si>
  <si>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</si>
  <si>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</si>
  <si>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</si>
  <si>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</si>
  <si>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</si>
  <si>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</si>
  <si>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</si>
  <si>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</si>
  <si>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</si>
  <si>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</si>
  <si>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</si>
  <si>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</si>
  <si>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</si>
  <si>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</si>
  <si>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</si>
  <si>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</si>
  <si>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</si>
  <si>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</si>
  <si>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</si>
  <si>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</si>
  <si>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</si>
  <si>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</si>
  <si>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</si>
  <si>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</si>
  <si>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</si>
  <si>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</si>
  <si>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</si>
  <si>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</si>
  <si>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</si>
  <si>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</si>
  <si>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</si>
  <si>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</si>
  <si>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</si>
  <si>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</si>
  <si>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</si>
  <si>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</si>
  <si>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</si>
  <si>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</si>
  <si>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</si>
  <si>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</si>
  <si>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</si>
  <si>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</si>
  <si>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</si>
  <si>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</si>
  <si>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</si>
  <si>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</si>
  <si>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</si>
  <si>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</si>
  <si>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</si>
  <si>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</si>
  <si>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</si>
  <si>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</si>
  <si>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</si>
  <si>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</si>
  <si>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</si>
  <si>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</si>
  <si>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</si>
  <si>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</si>
  <si>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</si>
  <si>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</si>
  <si>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</si>
  <si>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</si>
  <si>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</si>
  <si>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</si>
  <si>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</si>
  <si>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</si>
  <si>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</si>
  <si>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</si>
  <si>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</si>
  <si>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</si>
  <si>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</si>
  <si>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</si>
  <si>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</si>
  <si>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</si>
  <si>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</si>
  <si>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</si>
  <si>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</si>
  <si>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</si>
  <si>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</si>
  <si>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</si>
  <si>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</si>
  <si>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</si>
  <si>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</si>
  <si>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</si>
  <si>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</si>
  <si>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</si>
  <si>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</si>
  <si>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</si>
  <si>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</si>
  <si>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</si>
  <si>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</si>
  <si>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</si>
  <si>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</si>
  <si>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</si>
  <si>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</si>
  <si>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</si>
  <si>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</si>
  <si>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</si>
  <si>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</si>
  <si>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</si>
  <si>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</si>
  <si>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</si>
  <si>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</si>
  <si>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</si>
  <si>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</si>
  <si>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</si>
  <si>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</si>
  <si>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</si>
  <si>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</si>
  <si>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</si>
  <si>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</si>
  <si>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</si>
  <si>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</si>
  <si>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</si>
  <si>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</si>
  <si>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</si>
  <si>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</si>
  <si>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</si>
  <si>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</si>
  <si>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</si>
  <si>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</si>
  <si>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</si>
  <si>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</si>
  <si>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</si>
  <si>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</si>
  <si>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</si>
  <si>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</si>
  <si>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</si>
  <si>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</si>
  <si>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</si>
  <si>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</si>
  <si>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</si>
  <si>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</si>
  <si>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</si>
  <si>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</si>
  <si>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</si>
  <si>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</si>
  <si>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</si>
  <si>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</si>
  <si>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</si>
  <si>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</si>
  <si>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</si>
  <si>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</si>
  <si>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</si>
  <si>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</si>
  <si>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</si>
  <si>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</si>
  <si>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</si>
  <si>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</si>
  <si>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</si>
  <si>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</si>
  <si>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</si>
  <si>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</si>
  <si>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</si>
  <si>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</si>
  <si>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</si>
  <si>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</si>
  <si>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</si>
  <si>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</si>
  <si>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</si>
  <si>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</si>
  <si>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</si>
  <si>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</si>
  <si>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</si>
  <si>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</si>
  <si>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</si>
  <si>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</si>
  <si>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</si>
  <si>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</si>
  <si>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</si>
  <si>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</si>
  <si>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</si>
  <si>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</si>
  <si>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</si>
  <si>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</si>
  <si>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</si>
  <si>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</si>
  <si>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</si>
  <si>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</si>
  <si>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</si>
  <si>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</si>
  <si>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</si>
  <si>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</si>
  <si>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</si>
  <si>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</si>
  <si>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</si>
  <si>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</si>
  <si>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</si>
  <si>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</si>
  <si>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</si>
  <si>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</si>
  <si>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</si>
  <si>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</si>
  <si>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</si>
  <si>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</si>
  <si>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</si>
  <si>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</si>
  <si>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</si>
  <si>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</si>
  <si>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</si>
  <si>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</si>
  <si>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</si>
  <si>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</si>
  <si>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</si>
  <si>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</si>
  <si>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</si>
  <si>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</si>
  <si>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</si>
  <si>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</si>
  <si>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</si>
  <si>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</si>
  <si>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</si>
  <si>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</si>
  <si>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</si>
  <si>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</si>
  <si>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</si>
  <si>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</si>
  <si>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</si>
  <si>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</si>
  <si>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</si>
  <si>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</si>
  <si>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</si>
  <si>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</si>
  <si>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</si>
  <si>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</si>
  <si>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</si>
  <si>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</si>
  <si>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</si>
  <si>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</si>
  <si>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</si>
  <si>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</si>
  <si>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</si>
  <si>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</si>
  <si>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</si>
  <si>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</si>
  <si>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</si>
  <si>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</si>
  <si>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</si>
  <si>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</si>
  <si>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</si>
  <si>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</si>
  <si>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</si>
  <si>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</si>
  <si>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</si>
  <si>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</si>
  <si>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</si>
  <si>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</si>
  <si>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</si>
  <si>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</si>
  <si>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</si>
  <si>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</si>
  <si>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</si>
  <si>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</si>
  <si>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</si>
  <si>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</si>
  <si>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</si>
  <si>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</si>
  <si>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</si>
  <si>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</si>
  <si>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</si>
  <si>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</si>
  <si>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</si>
  <si>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</si>
  <si>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</si>
  <si>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</si>
  <si>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</si>
  <si>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</si>
  <si>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</si>
  <si>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</si>
  <si>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</si>
  <si>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</si>
  <si>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</si>
  <si>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</si>
  <si>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</si>
  <si>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</si>
  <si>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</si>
  <si>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</si>
  <si>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</si>
  <si>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</si>
  <si>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</si>
  <si>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</si>
  <si>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</si>
  <si>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</si>
  <si>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</si>
  <si>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</si>
  <si>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</si>
  <si>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</si>
  <si>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</si>
  <si>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</si>
  <si>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</si>
  <si>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</si>
  <si>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</si>
  <si>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</si>
  <si>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</si>
  <si>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</si>
  <si>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</si>
  <si>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</si>
  <si>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</si>
  <si>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</si>
  <si>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</si>
  <si>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</si>
  <si>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</si>
  <si>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</si>
  <si>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</si>
  <si>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</si>
  <si>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</si>
  <si>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</si>
  <si>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</si>
  <si>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</si>
  <si>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</si>
  <si>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</si>
  <si>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</si>
  <si>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</si>
  <si>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</si>
  <si>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</si>
  <si>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</si>
  <si>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</si>
  <si>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</si>
  <si>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</si>
  <si>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</si>
  <si>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</si>
  <si>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</si>
  <si>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</si>
  <si>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</si>
  <si>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</si>
  <si>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</si>
  <si>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</si>
  <si>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</si>
  <si>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</si>
  <si>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</si>
  <si>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</si>
  <si>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</si>
  <si>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</si>
  <si>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</si>
  <si>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</si>
  <si>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</si>
  <si>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</si>
  <si>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</si>
  <si>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</si>
  <si>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</si>
  <si>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</si>
  <si>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</si>
  <si>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</si>
  <si>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</si>
  <si>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</si>
  <si>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</si>
  <si>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</si>
  <si>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</si>
  <si>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</si>
  <si>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</si>
  <si>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</si>
  <si>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</si>
  <si>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</si>
  <si>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</si>
  <si>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</si>
  <si>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</si>
  <si>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</si>
  <si>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</si>
  <si>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</si>
  <si>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</si>
  <si>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</si>
  <si>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</si>
  <si>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</si>
  <si>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</si>
  <si>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</si>
  <si>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</si>
  <si>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</si>
  <si>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</si>
  <si>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</si>
  <si>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</si>
  <si>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</si>
  <si>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</si>
  <si>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</si>
  <si>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</si>
  <si>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</si>
  <si>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</si>
  <si>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</si>
  <si>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</si>
  <si>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</si>
  <si>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</si>
  <si>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</si>
  <si>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</si>
  <si>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</si>
  <si>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</si>
  <si>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</si>
  <si>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</si>
  <si>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</si>
  <si>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</si>
  <si>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</si>
  <si>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</si>
  <si>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</si>
  <si>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</si>
  <si>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</si>
  <si>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</si>
  <si>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</si>
  <si>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</si>
  <si>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</si>
  <si>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</si>
  <si>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</si>
  <si>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</si>
  <si>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</si>
  <si>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</si>
  <si>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</si>
  <si>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</si>
  <si>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</si>
  <si>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</si>
  <si>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</si>
  <si>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</si>
  <si>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</si>
  <si>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</si>
  <si>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</si>
  <si>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</si>
  <si>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</si>
  <si>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</si>
  <si>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</si>
  <si>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</si>
  <si>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</si>
  <si>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</si>
  <si>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</si>
  <si>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</si>
  <si>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</si>
  <si>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</si>
  <si>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</si>
  <si>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</si>
  <si>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</si>
  <si>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</si>
  <si>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</si>
  <si>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</si>
  <si>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</si>
  <si>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</si>
  <si>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</si>
  <si>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</si>
  <si>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</si>
  <si>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</si>
  <si>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</si>
  <si>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</si>
  <si>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</si>
  <si>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</si>
  <si>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</si>
  <si>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</si>
  <si>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</si>
  <si>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</si>
  <si>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</si>
  <si>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</si>
  <si>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</si>
  <si>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</si>
  <si>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</si>
  <si>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</si>
  <si>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</si>
  <si>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</si>
  <si>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</si>
  <si>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</si>
  <si>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</si>
  <si>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</si>
  <si>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</si>
  <si>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</si>
  <si>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</si>
  <si>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</si>
  <si>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</si>
  <si>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</si>
  <si>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</si>
  <si>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</si>
  <si>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</si>
  <si>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</si>
  <si>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</si>
  <si>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</si>
  <si>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</si>
  <si>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</si>
  <si>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</si>
  <si>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</si>
  <si>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</si>
  <si>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</si>
  <si>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</si>
  <si>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</si>
  <si>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</si>
  <si>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</si>
  <si>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</si>
  <si>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</si>
  <si>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</si>
  <si>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</si>
  <si>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</si>
  <si>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</si>
  <si>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</si>
  <si>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</si>
  <si>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</si>
  <si>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</si>
  <si>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</si>
  <si>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</si>
  <si>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</si>
  <si>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</si>
  <si>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</si>
  <si>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</si>
  <si>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</si>
  <si>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</si>
  <si>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</si>
  <si>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</si>
  <si>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</si>
  <si>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</si>
  <si>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</si>
  <si>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</si>
  <si>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</si>
  <si>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</si>
  <si>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</si>
  <si>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</si>
  <si>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</si>
  <si>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</si>
  <si>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</si>
  <si>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</si>
  <si>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</si>
  <si>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</si>
  <si>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</si>
  <si>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</si>
  <si>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</si>
  <si>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</si>
  <si>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</si>
  <si>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</si>
  <si>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</si>
  <si>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</si>
  <si>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</si>
  <si>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</si>
  <si>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</si>
  <si>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</si>
  <si>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</si>
  <si>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</si>
  <si>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</si>
  <si>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</si>
  <si>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</si>
  <si>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</si>
  <si>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</si>
  <si>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</si>
  <si>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</si>
  <si>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</si>
  <si>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</si>
  <si>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</si>
  <si>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</si>
  <si>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</si>
  <si>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</si>
  <si>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</si>
  <si>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</si>
  <si>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</si>
  <si>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</si>
  <si>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</si>
  <si>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</si>
  <si>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</si>
  <si>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</si>
  <si>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</si>
  <si>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</si>
  <si>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</si>
  <si>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</si>
  <si>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</si>
  <si>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</si>
  <si>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</si>
  <si>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</si>
  <si>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</si>
  <si>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</si>
  <si>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</si>
  <si>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</si>
  <si>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</si>
  <si>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</si>
  <si>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</si>
  <si>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</si>
  <si>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</si>
  <si>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</si>
  <si>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</si>
  <si>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</si>
  <si>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</si>
  <si>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</si>
  <si>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</si>
  <si>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</si>
  <si>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</si>
  <si>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</si>
  <si>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</si>
  <si>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</si>
  <si>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</si>
  <si>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</si>
  <si>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</si>
  <si>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</si>
  <si>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</si>
  <si>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</si>
  <si>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</si>
  <si>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</si>
  <si>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</si>
  <si>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</si>
  <si>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</si>
  <si>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</si>
  <si>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</si>
  <si>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</si>
  <si>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</si>
  <si>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</si>
  <si>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</si>
  <si>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</si>
  <si>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</si>
  <si>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</si>
  <si>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</si>
  <si>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</si>
  <si>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</si>
  <si>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</si>
  <si>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</si>
  <si>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</si>
  <si>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</si>
  <si>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</si>
  <si>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</si>
  <si>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</si>
  <si>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</si>
  <si>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</si>
  <si>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</si>
  <si>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</si>
  <si>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</si>
  <si>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</si>
  <si>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</si>
  <si>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</si>
  <si>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</si>
  <si>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</si>
  <si>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</si>
  <si>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</si>
  <si>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</si>
  <si>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</si>
  <si>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</si>
  <si>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</si>
  <si>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</si>
  <si>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</si>
  <si>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</si>
  <si>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</si>
  <si>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</si>
  <si>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</si>
  <si>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</si>
  <si>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</si>
  <si>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</si>
  <si>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</si>
  <si>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</si>
  <si>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</si>
  <si>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</si>
  <si>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</si>
  <si>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</si>
  <si>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</si>
  <si>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</si>
  <si>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</si>
  <si>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</si>
  <si>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</si>
  <si>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</si>
  <si>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</si>
  <si>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</si>
  <si>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</si>
  <si>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</si>
  <si>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</si>
  <si>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</si>
  <si>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</si>
  <si>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</si>
  <si>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</si>
  <si>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</si>
  <si>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</si>
  <si>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</si>
  <si>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</si>
  <si>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</si>
  <si>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</si>
  <si>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</si>
  <si>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</si>
  <si>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</si>
  <si>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</si>
  <si>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</si>
  <si>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</si>
  <si>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</si>
  <si>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</si>
  <si>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</si>
  <si>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</si>
  <si>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</si>
  <si>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</si>
  <si>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</si>
  <si>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</si>
  <si>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</si>
  <si>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</si>
  <si>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</si>
  <si>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</si>
  <si>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</si>
  <si>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</si>
  <si>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</si>
  <si>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</si>
  <si>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</si>
  <si>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</si>
  <si>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</si>
  <si>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</si>
  <si>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</si>
  <si>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</si>
  <si>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</si>
  <si>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</si>
  <si>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</si>
  <si>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</si>
  <si>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</si>
  <si>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</si>
  <si>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</si>
  <si>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</si>
  <si>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</si>
  <si>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</si>
  <si>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</si>
  <si>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</si>
  <si>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</si>
  <si>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</si>
  <si>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</si>
  <si>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</si>
  <si>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</si>
  <si>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</si>
  <si>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</si>
  <si>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</si>
  <si>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</si>
  <si>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</si>
  <si>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</si>
  <si>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</si>
  <si>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</si>
  <si>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</si>
  <si>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</si>
  <si>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</si>
  <si>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</si>
  <si>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</si>
  <si>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</si>
  <si>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</si>
  <si>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</si>
  <si>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</si>
  <si>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</si>
  <si>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</si>
  <si>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</si>
  <si>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</si>
  <si>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</si>
  <si>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</si>
  <si>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</si>
  <si>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</si>
  <si>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</si>
  <si>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</si>
  <si>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</si>
  <si>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</si>
  <si>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</si>
  <si>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</si>
  <si>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</si>
  <si>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</si>
  <si>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</si>
  <si>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</si>
  <si>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</si>
  <si>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</si>
  <si>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</si>
  <si>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</si>
  <si>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</si>
  <si>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</si>
  <si>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</si>
  <si>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</si>
  <si>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</si>
  <si>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</si>
  <si>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</si>
  <si>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</si>
  <si>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</si>
  <si>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</si>
  <si>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</si>
  <si>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</si>
  <si>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</si>
  <si>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</si>
  <si>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</si>
  <si>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</si>
  <si>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</si>
  <si>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</si>
  <si>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</si>
  <si>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</si>
  <si>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</si>
  <si>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</si>
  <si>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</si>
  <si>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</si>
  <si>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</si>
  <si>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</si>
  <si>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</si>
  <si>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</si>
  <si>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</si>
  <si>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</si>
  <si>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</si>
  <si>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</si>
  <si>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</si>
  <si>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</si>
  <si>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</si>
  <si>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</si>
  <si>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</si>
  <si>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</si>
  <si>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</si>
  <si>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</si>
  <si>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</si>
  <si>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</si>
  <si>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</si>
  <si>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</si>
  <si>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</si>
  <si>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</si>
  <si>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</si>
  <si>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</si>
  <si>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</si>
  <si>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</si>
  <si>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</si>
  <si>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</si>
  <si>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</si>
  <si>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</si>
  <si>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</si>
  <si>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</si>
  <si>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</si>
  <si>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</si>
  <si>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</si>
  <si>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</si>
  <si>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</si>
  <si>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</si>
  <si>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</si>
  <si>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</si>
  <si>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</si>
  <si>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</si>
  <si>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</si>
  <si>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</si>
  <si>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</si>
  <si>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</si>
  <si>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</si>
  <si>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</si>
  <si>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</si>
  <si>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</si>
  <si>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</si>
  <si>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</si>
  <si>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</si>
  <si>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</si>
  <si>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</si>
  <si>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</si>
  <si>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</si>
  <si>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</si>
  <si>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</si>
  <si>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</si>
  <si>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</si>
  <si>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</si>
  <si>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</si>
  <si>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</si>
  <si>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</si>
  <si>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</si>
  <si>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</si>
  <si>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</si>
  <si>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</si>
  <si>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</si>
  <si>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</si>
  <si>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</si>
  <si>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</si>
  <si>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</si>
  <si>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</si>
  <si>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</si>
  <si>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</si>
  <si>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</si>
  <si>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</si>
  <si>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</si>
  <si>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</si>
  <si>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</si>
  <si>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</si>
  <si>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</si>
  <si>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</si>
  <si>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</si>
  <si>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</si>
  <si>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</si>
  <si>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</si>
  <si>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</si>
  <si>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</si>
  <si>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</si>
  <si>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</si>
  <si>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</si>
  <si>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</si>
  <si>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</si>
  <si>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</si>
  <si>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</si>
  <si>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</si>
  <si>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</si>
  <si>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</si>
  <si>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</si>
  <si>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</si>
  <si>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</si>
  <si>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</si>
  <si>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</si>
  <si>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</si>
  <si>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</si>
  <si>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</si>
  <si>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</si>
  <si>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</si>
  <si>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</si>
  <si>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</si>
  <si>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</si>
  <si>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</si>
  <si>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</si>
  <si>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</si>
  <si>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</si>
  <si>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</si>
  <si>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</si>
  <si>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</si>
  <si>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</si>
  <si>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</si>
  <si>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</si>
  <si>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</si>
  <si>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</si>
  <si>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</si>
  <si>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</si>
  <si>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</si>
  <si>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</si>
  <si>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</si>
  <si>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</si>
  <si>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</si>
  <si>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</si>
  <si>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</si>
  <si>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</si>
  <si>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</si>
  <si>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</si>
  <si>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</si>
  <si>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</si>
  <si>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</si>
  <si>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</si>
  <si>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</si>
  <si>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</si>
  <si>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</si>
  <si>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</si>
  <si>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</si>
  <si>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</si>
  <si>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</si>
  <si>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</si>
  <si>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</si>
  <si>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</si>
  <si>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</si>
  <si>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</si>
  <si>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</si>
  <si>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</si>
  <si>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</si>
  <si>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</si>
  <si>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</si>
  <si>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</si>
  <si>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</si>
  <si>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</si>
  <si>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</si>
  <si>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</si>
  <si>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</si>
  <si>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</si>
  <si>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</si>
  <si>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</si>
  <si>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</si>
  <si>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</si>
  <si>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</si>
  <si>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</si>
  <si>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</si>
  <si>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</si>
  <si>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</si>
  <si>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</si>
  <si>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</si>
  <si>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</si>
  <si>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</si>
  <si>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</si>
  <si>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</si>
  <si>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</si>
  <si>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</si>
  <si>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</si>
  <si>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</si>
  <si>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</si>
  <si>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</si>
  <si>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</si>
  <si>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</si>
  <si>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</si>
  <si>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</si>
  <si>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</si>
  <si>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</si>
  <si>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</si>
  <si>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</si>
  <si>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</si>
  <si>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</si>
  <si>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</si>
  <si>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</si>
  <si>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</si>
  <si>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</si>
  <si>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</si>
  <si>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</si>
  <si>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</si>
  <si>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</si>
  <si>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</si>
  <si>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</si>
  <si>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</si>
  <si>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</si>
  <si>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</si>
  <si>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</si>
  <si>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</si>
  <si>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</si>
  <si>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</si>
  <si>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</si>
  <si>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</si>
  <si>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</si>
  <si>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</si>
  <si>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</si>
  <si>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</si>
  <si>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</si>
  <si>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</si>
  <si>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</si>
  <si>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</si>
  <si>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</si>
  <si>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</si>
  <si>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</si>
  <si>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</si>
  <si>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</si>
  <si>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</si>
  <si>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</si>
  <si>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</si>
  <si>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</si>
  <si>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</si>
  <si>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</si>
  <si>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</si>
  <si>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</si>
  <si>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</si>
  <si>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</si>
  <si>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</si>
  <si>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</si>
  <si>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</si>
  <si>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</si>
  <si>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</si>
  <si>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</si>
  <si>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</si>
  <si>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</si>
  <si>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</si>
  <si>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</si>
  <si>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</si>
  <si>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</si>
  <si>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</si>
  <si>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</si>
  <si>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</si>
  <si>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</si>
  <si>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</si>
  <si>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</si>
  <si>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</si>
  <si>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</si>
  <si>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</si>
  <si>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</si>
  <si>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</si>
  <si>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</si>
  <si>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</si>
  <si>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</si>
  <si>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</si>
  <si>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</si>
  <si>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</si>
  <si>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</si>
  <si>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</si>
  <si>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</si>
  <si>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</si>
  <si>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</si>
  <si>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</si>
  <si>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</si>
  <si>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</si>
  <si>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</si>
  <si>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</si>
  <si>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</si>
  <si>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</si>
  <si>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</si>
  <si>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</si>
  <si>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</si>
  <si>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</si>
  <si>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</si>
  <si>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</si>
  <si>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</si>
  <si>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</si>
  <si>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</si>
  <si>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</si>
  <si>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</si>
  <si>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</si>
  <si>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</si>
  <si>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</si>
  <si>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</si>
  <si>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</si>
  <si>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</si>
  <si>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</si>
  <si>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</si>
  <si>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</si>
  <si>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</si>
  <si>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</si>
  <si>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</si>
  <si>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</si>
  <si>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</si>
  <si>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</si>
  <si>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</si>
  <si>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</si>
  <si>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</si>
  <si>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</si>
  <si>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</si>
  <si>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</si>
  <si>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</si>
  <si>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</si>
  <si>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</si>
  <si>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</si>
  <si>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</si>
  <si>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</si>
  <si>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</si>
  <si>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</si>
  <si>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</si>
  <si>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</si>
  <si>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</si>
  <si>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</si>
  <si>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</si>
  <si>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</si>
  <si>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</si>
  <si>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</si>
  <si>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</si>
  <si>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</si>
  <si>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</si>
  <si>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</si>
  <si>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</si>
  <si>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</si>
  <si>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</si>
  <si>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</si>
  <si>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</si>
  <si>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</si>
  <si>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</si>
  <si>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</si>
  <si>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</si>
  <si>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</si>
  <si>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</si>
  <si>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</si>
  <si>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</si>
  <si>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</si>
  <si>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</si>
  <si>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</si>
  <si>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</si>
  <si>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</si>
  <si>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</si>
  <si>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</si>
  <si>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</si>
  <si>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</si>
  <si>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</si>
  <si>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</si>
  <si>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</si>
  <si>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</si>
  <si>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</si>
  <si>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</si>
  <si>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</si>
  <si>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</si>
  <si>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</si>
  <si>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</si>
  <si>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</si>
  <si>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</si>
  <si>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</si>
  <si>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</si>
  <si>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</si>
  <si>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</si>
  <si>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</si>
  <si>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</si>
  <si>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</si>
  <si>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</si>
  <si>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</si>
  <si>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</si>
  <si>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</si>
  <si>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</si>
  <si>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</si>
  <si>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</si>
  <si>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</si>
  <si>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</si>
  <si>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</si>
  <si>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</si>
  <si>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</si>
  <si>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</si>
  <si>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</si>
  <si>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</si>
  <si>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</si>
  <si>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</si>
  <si>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</si>
  <si>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</si>
  <si>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</si>
  <si>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</si>
  <si>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</si>
  <si>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</si>
  <si>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</si>
  <si>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</si>
  <si>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</si>
  <si>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</si>
  <si>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</si>
  <si>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</si>
  <si>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</si>
  <si>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</si>
  <si>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</si>
  <si>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</si>
  <si>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</si>
  <si>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</si>
  <si>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</si>
  <si>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</si>
  <si>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</si>
  <si>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</si>
  <si>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</si>
  <si>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</si>
  <si>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</si>
  <si>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</si>
  <si>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</si>
  <si>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</si>
  <si>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</si>
  <si>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</si>
  <si>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</si>
  <si>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</si>
  <si>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</si>
  <si>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</si>
  <si>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</si>
  <si>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</si>
  <si>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</si>
  <si>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</si>
  <si>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</si>
  <si>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</si>
  <si>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</si>
  <si>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</si>
  <si>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</si>
  <si>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</si>
  <si>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</si>
  <si>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</si>
  <si>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</si>
  <si>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</si>
  <si>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</si>
  <si>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</si>
  <si>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</si>
  <si>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</si>
  <si>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</si>
  <si>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</si>
  <si>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</si>
  <si>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</si>
  <si>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</si>
  <si>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</si>
  <si>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</si>
  <si>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</si>
  <si>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</si>
  <si>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</si>
  <si>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</si>
  <si>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</si>
  <si>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</si>
  <si>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</si>
  <si>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</si>
  <si>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</si>
  <si>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</si>
  <si>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</si>
  <si>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</si>
  <si>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</si>
  <si>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</si>
  <si>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</si>
  <si>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</si>
  <si>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</si>
  <si>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</si>
  <si>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</si>
  <si>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</si>
  <si>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</si>
  <si>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</si>
  <si>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</si>
  <si>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</si>
  <si>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</si>
  <si>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</si>
  <si>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</si>
  <si>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</si>
  <si>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</si>
  <si>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</si>
  <si>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</si>
  <si>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</si>
  <si>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</si>
  <si>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</si>
  <si>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</si>
  <si>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</si>
  <si>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</si>
  <si>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</si>
  <si>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</si>
  <si>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</si>
  <si>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</si>
  <si>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</si>
  <si>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</si>
  <si>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</si>
  <si>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</si>
  <si>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</si>
  <si>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</si>
  <si>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</si>
  <si>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</si>
  <si>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</si>
  <si>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</si>
  <si>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</si>
  <si>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</si>
  <si>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</si>
  <si>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</si>
  <si>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</si>
  <si>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</si>
  <si>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</si>
  <si>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</si>
  <si>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</si>
  <si>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</si>
  <si>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</si>
  <si>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</si>
  <si>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</si>
  <si>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</si>
  <si>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</si>
  <si>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</si>
  <si>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</si>
  <si>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</si>
  <si>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</si>
  <si>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</si>
  <si>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</si>
  <si>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</si>
  <si>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</si>
  <si>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</si>
  <si>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</si>
  <si>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</si>
  <si>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</si>
  <si>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</si>
  <si>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</si>
  <si>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</si>
  <si>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</si>
  <si>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</si>
  <si>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</si>
  <si>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</si>
  <si>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</si>
  <si>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</si>
  <si>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</si>
  <si>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</si>
  <si>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</si>
  <si>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</si>
  <si>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</si>
  <si>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</si>
  <si>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</si>
  <si>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</si>
  <si>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</si>
  <si>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</si>
  <si>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</si>
  <si>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</si>
  <si>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</si>
  <si>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</si>
  <si>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</si>
  <si>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</si>
  <si>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</si>
  <si>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</si>
  <si>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</si>
  <si>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</si>
  <si>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</si>
  <si>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</si>
  <si>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</si>
  <si>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</si>
  <si>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</si>
  <si>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</si>
  <si>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</si>
  <si>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</si>
  <si>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</si>
  <si>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</si>
  <si>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</si>
  <si>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</si>
  <si>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</si>
  <si>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</si>
  <si>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</si>
  <si>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</si>
  <si>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</si>
  <si>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</si>
  <si>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</si>
  <si>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</si>
  <si>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</si>
  <si>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</si>
  <si>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</si>
  <si>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</si>
  <si>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</si>
  <si>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</si>
  <si>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</si>
  <si>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</si>
  <si>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</si>
  <si>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</si>
  <si>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</si>
  <si>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</si>
  <si>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</si>
  <si>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</si>
  <si>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</si>
  <si>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</si>
  <si>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</si>
  <si>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</si>
  <si>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</si>
  <si>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</si>
  <si>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</si>
  <si>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</si>
  <si>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</si>
  <si>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</si>
  <si>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</si>
  <si>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</si>
  <si>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</si>
  <si>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</si>
  <si>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</si>
  <si>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</si>
  <si>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</si>
  <si>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</si>
  <si>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</si>
  <si>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</si>
  <si>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</si>
  <si>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</si>
  <si>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</si>
  <si>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</si>
  <si>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</si>
  <si>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</si>
  <si>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</si>
  <si>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</si>
  <si>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</si>
  <si>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</si>
  <si>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</si>
  <si>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</si>
  <si>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</si>
  <si>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</si>
  <si>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</si>
  <si>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</si>
  <si>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</si>
  <si>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</si>
  <si>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</si>
  <si>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</si>
  <si>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</si>
  <si>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</si>
  <si>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</si>
  <si>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</si>
  <si>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</si>
  <si>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</si>
  <si>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</si>
  <si>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</si>
  <si>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</si>
  <si>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</si>
  <si>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</si>
  <si>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</si>
  <si>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</si>
  <si>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</si>
  <si>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</si>
  <si>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</si>
  <si>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</si>
  <si>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</si>
  <si>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</si>
  <si>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</si>
  <si>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</si>
  <si>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</si>
  <si>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</si>
  <si>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</si>
  <si>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</si>
  <si>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</si>
  <si>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</si>
  <si>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</si>
  <si>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</si>
  <si>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</si>
  <si>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</si>
  <si>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</si>
  <si>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</si>
  <si>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</si>
  <si>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</si>
  <si>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</si>
  <si>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</si>
  <si>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</si>
  <si>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</si>
  <si>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</si>
  <si>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</si>
  <si>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</si>
  <si>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</si>
  <si>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</si>
  <si>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</si>
  <si>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</si>
  <si>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</si>
  <si>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</si>
  <si>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</si>
  <si>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</si>
  <si>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</si>
  <si>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</si>
  <si>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</si>
  <si>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</si>
  <si>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</si>
  <si>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</si>
  <si>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</si>
  <si>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</si>
  <si>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</si>
  <si>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</si>
  <si>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</si>
  <si>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</si>
  <si>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</si>
  <si>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</si>
  <si>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</si>
  <si>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</si>
  <si>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</si>
  <si>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</si>
  <si>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</si>
  <si>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</si>
  <si>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</si>
  <si>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</si>
  <si>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</si>
  <si>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</si>
  <si>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</si>
  <si>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</si>
  <si>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</si>
  <si>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</si>
  <si>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</si>
  <si>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</si>
  <si>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</si>
  <si>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</si>
  <si>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</si>
  <si>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</si>
  <si>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</si>
  <si>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</si>
  <si>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</si>
  <si>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</si>
  <si>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</si>
  <si>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</si>
  <si>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</si>
  <si>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</si>
  <si>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</si>
  <si>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</si>
  <si>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</si>
  <si>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</si>
  <si>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</si>
  <si>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</si>
  <si>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</si>
  <si>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</si>
  <si>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</si>
  <si>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</si>
  <si>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</si>
  <si>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</si>
  <si>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</si>
  <si>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</si>
  <si>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</si>
  <si>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</si>
  <si>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</si>
  <si>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</si>
  <si>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</si>
  <si>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</si>
  <si>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</si>
  <si>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</si>
  <si>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</si>
  <si>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</si>
  <si>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</si>
  <si>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</si>
  <si>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</si>
  <si>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</si>
  <si>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</si>
  <si>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</si>
  <si>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</si>
  <si>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</si>
  <si>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</si>
  <si>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</si>
  <si>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</si>
  <si>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</si>
  <si>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</si>
  <si>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</si>
  <si>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</si>
  <si>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</si>
  <si>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</si>
  <si>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</si>
  <si>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</si>
  <si>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</si>
  <si>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</si>
  <si>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</si>
  <si>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</si>
  <si>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</si>
  <si>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</si>
  <si>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</si>
  <si>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</si>
  <si>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</si>
  <si>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</si>
  <si>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</si>
  <si>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</si>
  <si>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</si>
  <si>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</si>
  <si>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</si>
  <si>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</si>
  <si>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</si>
  <si>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</si>
  <si>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</si>
  <si>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</si>
  <si>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</si>
  <si>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</si>
  <si>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</si>
  <si>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</si>
  <si>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</si>
  <si>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</si>
  <si>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</si>
  <si>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</si>
  <si>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</si>
  <si>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</si>
  <si>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</si>
  <si>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</si>
  <si>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</si>
  <si>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</si>
  <si>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</si>
  <si>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</si>
  <si>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</si>
  <si>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</si>
  <si>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</si>
  <si>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</si>
  <si>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</si>
  <si>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</si>
  <si>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</si>
  <si>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</si>
  <si>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</si>
  <si>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</si>
  <si>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</si>
  <si>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</si>
  <si>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</si>
  <si>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</si>
  <si>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</si>
  <si>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</si>
  <si>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</si>
  <si>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</si>
  <si>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</si>
  <si>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</si>
  <si>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</si>
  <si>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</si>
  <si>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</si>
  <si>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</si>
  <si>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</si>
  <si>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</si>
  <si>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</si>
  <si>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</si>
  <si>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</si>
  <si>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</si>
  <si>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</si>
  <si>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</si>
  <si>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</si>
  <si>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</si>
  <si>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</si>
  <si>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</si>
  <si>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</si>
  <si>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</si>
  <si>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</si>
  <si>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</si>
  <si>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</si>
  <si>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</si>
  <si>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</si>
  <si>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</si>
  <si>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</si>
  <si>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</si>
  <si>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</si>
  <si>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</si>
  <si>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</si>
  <si>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</si>
  <si>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</si>
  <si>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</si>
  <si>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</si>
  <si>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</si>
  <si>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</si>
  <si>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</si>
  <si>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</si>
  <si>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</si>
  <si>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</si>
  <si>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</si>
  <si>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</si>
  <si>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</si>
  <si>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</si>
  <si>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</si>
  <si>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</si>
  <si>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</si>
  <si>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</si>
  <si>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</si>
  <si>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</si>
  <si>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</si>
  <si>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</si>
  <si>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</si>
  <si>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</si>
  <si>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</si>
  <si>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</si>
  <si>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</si>
  <si>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</si>
  <si>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</si>
  <si>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</si>
  <si>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</si>
  <si>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</si>
  <si>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</si>
  <si>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</si>
  <si>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</si>
  <si>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</si>
  <si>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</si>
  <si>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</si>
  <si>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</si>
  <si>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</si>
  <si>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</si>
  <si>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</si>
  <si>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</si>
  <si>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</si>
  <si>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</si>
  <si>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</si>
  <si>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</si>
  <si>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</si>
  <si>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</si>
  <si>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</si>
  <si>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</si>
  <si>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</si>
  <si>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</si>
  <si>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</si>
  <si>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</si>
  <si>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</si>
  <si>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</si>
  <si>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</si>
  <si>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</si>
  <si>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</si>
  <si>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</si>
  <si>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</si>
  <si>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</si>
  <si>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</si>
  <si>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</si>
  <si>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</si>
  <si>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</si>
  <si>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</si>
  <si>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</si>
  <si>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</si>
  <si>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</si>
  <si>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</si>
  <si>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</si>
  <si>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</si>
  <si>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</si>
  <si>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</si>
  <si>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</si>
  <si>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</si>
  <si>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</si>
  <si>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</si>
  <si>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</si>
  <si>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</si>
  <si>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</si>
  <si>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</si>
  <si>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</si>
  <si>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</si>
  <si>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</si>
  <si>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</si>
  <si>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</si>
  <si>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</si>
  <si>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</si>
  <si>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</si>
  <si>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</si>
  <si>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</si>
  <si>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</si>
  <si>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</si>
  <si>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</si>
  <si>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</si>
  <si>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</si>
  <si>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</si>
  <si>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</si>
  <si>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</si>
  <si>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</si>
  <si>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</si>
  <si>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</si>
  <si>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</si>
  <si>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</si>
  <si>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</si>
  <si>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</si>
  <si>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</si>
  <si>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</si>
  <si>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</si>
  <si>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</si>
  <si>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</si>
  <si>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</si>
  <si>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</si>
  <si>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</si>
  <si>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</si>
  <si>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</si>
  <si>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</si>
  <si>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</si>
  <si>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</si>
  <si>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</si>
  <si>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</si>
  <si>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</si>
  <si>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</si>
  <si>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</si>
  <si>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</si>
  <si>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</si>
  <si>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</si>
  <si>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</si>
  <si>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</si>
  <si>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</si>
  <si>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</si>
  <si>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</si>
  <si>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</si>
  <si>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</si>
  <si>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</si>
  <si>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</si>
  <si>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</si>
  <si>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</si>
  <si>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</si>
  <si>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</si>
  <si>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</si>
  <si>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</si>
  <si>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</si>
  <si>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</si>
  <si>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</si>
  <si>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</si>
  <si>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</si>
  <si>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</si>
  <si>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</si>
  <si>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</si>
  <si>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</si>
  <si>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</si>
  <si>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</si>
  <si>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</si>
  <si>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</si>
  <si>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</si>
  <si>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</si>
  <si>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</si>
  <si>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</si>
  <si>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</si>
  <si>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</si>
  <si>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</si>
  <si>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</si>
  <si>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</si>
  <si>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</si>
  <si>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</si>
  <si>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</si>
  <si>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</si>
  <si>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</si>
  <si>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</si>
  <si>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</si>
  <si>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</si>
  <si>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</si>
  <si>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</si>
  <si>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</si>
  <si>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</si>
  <si>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</si>
  <si>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</si>
  <si>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</si>
  <si>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</si>
  <si>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</si>
  <si>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</si>
  <si>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</si>
  <si>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</si>
  <si>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</si>
  <si>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</si>
  <si>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</si>
  <si>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</si>
  <si>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</si>
  <si>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</si>
  <si>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</si>
  <si>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</si>
  <si>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</si>
  <si>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</si>
  <si>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</si>
  <si>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</si>
  <si>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</si>
  <si>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</si>
  <si>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</si>
  <si>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</si>
  <si>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</si>
  <si>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</si>
  <si>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</si>
  <si>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</si>
  <si>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</si>
  <si>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</si>
  <si>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</si>
  <si>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</si>
  <si>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</si>
  <si>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</si>
  <si>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</si>
  <si>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</si>
  <si>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</si>
  <si>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</si>
  <si>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</si>
  <si>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</si>
  <si>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</si>
  <si>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</si>
  <si>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</si>
  <si>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</si>
  <si>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</si>
  <si>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</si>
  <si>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</si>
  <si>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</si>
  <si>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</si>
  <si>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</si>
  <si>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</si>
  <si>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</si>
  <si>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</si>
  <si>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</si>
  <si>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</si>
  <si>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</si>
  <si>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</si>
  <si>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</si>
  <si>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</si>
  <si>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</si>
  <si>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</si>
  <si>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</si>
  <si>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</si>
  <si>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</si>
  <si>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</si>
  <si>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</si>
  <si>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</si>
  <si>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</si>
  <si>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</si>
  <si>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</si>
  <si>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</si>
  <si>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</si>
  <si>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</si>
  <si>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</si>
  <si>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</si>
  <si>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</si>
  <si>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</si>
  <si>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</si>
  <si>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</si>
  <si>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</si>
  <si>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</si>
  <si>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</si>
  <si>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</si>
  <si>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</si>
  <si>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</si>
  <si>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</si>
  <si>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</si>
  <si>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</si>
  <si>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</si>
  <si>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</si>
  <si>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</si>
  <si>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</si>
  <si>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</si>
  <si>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</si>
  <si>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</si>
  <si>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</si>
  <si>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</si>
  <si>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</si>
  <si>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</si>
  <si>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</si>
  <si>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</si>
  <si>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</si>
  <si>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</si>
  <si>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</si>
  <si>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</si>
  <si>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</si>
  <si>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</si>
  <si>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</si>
  <si>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</si>
  <si>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</si>
  <si>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</si>
  <si>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</si>
  <si>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</si>
  <si>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</si>
  <si>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</si>
  <si>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</si>
  <si>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</si>
  <si>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</si>
  <si>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</si>
  <si>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</si>
  <si>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</si>
  <si>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</si>
  <si>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</si>
  <si>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</si>
  <si>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</si>
  <si>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</si>
  <si>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</si>
  <si>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</si>
  <si>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</si>
  <si>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</si>
  <si>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</si>
  <si>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</si>
  <si>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</si>
  <si>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</si>
  <si>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</si>
  <si>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</si>
  <si>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</si>
  <si>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</si>
  <si>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</si>
  <si>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</si>
  <si>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</si>
  <si>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</si>
  <si>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</si>
  <si>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</si>
  <si>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</si>
  <si>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</si>
  <si>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</si>
  <si>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</si>
  <si>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</si>
  <si>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</si>
  <si>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</si>
  <si>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</si>
  <si>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</si>
  <si>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</si>
  <si>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</si>
  <si>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</si>
  <si>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</si>
  <si>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</si>
  <si>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</si>
  <si>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</si>
  <si>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</si>
  <si>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</si>
  <si>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</si>
  <si>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</si>
  <si>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</si>
  <si>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</si>
  <si>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</si>
  <si>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</si>
  <si>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</si>
  <si>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</si>
  <si>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</si>
  <si>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</si>
  <si>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</si>
  <si>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</si>
  <si>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</si>
  <si>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</si>
  <si>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</si>
  <si>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</si>
  <si>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</si>
  <si>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</si>
  <si>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</si>
  <si>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</si>
  <si>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</si>
  <si>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</si>
  <si>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</si>
  <si>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</si>
  <si>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</si>
  <si>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</si>
  <si>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</si>
  <si>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</si>
  <si>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</si>
  <si>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</si>
  <si>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</si>
  <si>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</si>
  <si>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</si>
  <si>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</si>
  <si>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</si>
  <si>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</si>
  <si>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</si>
  <si>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</si>
  <si>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</si>
  <si>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</si>
  <si>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</si>
  <si>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</si>
  <si>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</si>
  <si>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</si>
  <si>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</si>
  <si>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</si>
  <si>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</si>
  <si>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</si>
  <si>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</si>
  <si>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</si>
  <si>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</si>
  <si>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</si>
  <si>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</si>
  <si>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</si>
  <si>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</si>
  <si>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</si>
  <si>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</si>
  <si>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</si>
  <si>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</si>
  <si>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</si>
  <si>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</si>
  <si>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</si>
  <si>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</si>
  <si>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</si>
  <si>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</si>
  <si>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</si>
  <si>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</si>
  <si>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</si>
  <si>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</si>
  <si>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</si>
  <si>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</si>
  <si>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</si>
  <si>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</si>
  <si>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</si>
  <si>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</si>
  <si>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</si>
  <si>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</si>
  <si>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</si>
  <si>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</si>
  <si>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</si>
  <si>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</si>
  <si>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</si>
  <si>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</si>
  <si>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</si>
  <si>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</si>
  <si>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</si>
  <si>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</si>
  <si>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</si>
  <si>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</si>
  <si>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</si>
  <si>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</si>
  <si>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</si>
  <si>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</si>
  <si>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</si>
  <si>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</si>
  <si>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</si>
  <si>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</si>
  <si>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</si>
  <si>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</si>
  <si>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</si>
  <si>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</si>
  <si>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</si>
  <si>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</si>
  <si>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</si>
  <si>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</si>
  <si>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</si>
  <si>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</si>
  <si>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</si>
  <si>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</si>
  <si>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</si>
  <si>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</si>
  <si>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</si>
  <si>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</si>
  <si>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</si>
  <si>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</si>
  <si>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</si>
  <si>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</si>
  <si>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</si>
  <si>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</si>
  <si>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</si>
  <si>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</si>
  <si>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</si>
  <si>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</si>
  <si>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</si>
  <si>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</si>
  <si>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</si>
  <si>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</si>
  <si>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</si>
  <si>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</si>
  <si>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</si>
  <si>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</si>
  <si>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</si>
  <si>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</si>
  <si>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</si>
  <si>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</si>
  <si>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</si>
  <si>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</si>
  <si>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</si>
  <si>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</si>
  <si>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</si>
  <si>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</si>
  <si>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</si>
  <si>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</si>
  <si>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</si>
  <si>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</si>
  <si>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</si>
  <si>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</si>
  <si>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</si>
  <si>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</si>
  <si>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</si>
  <si>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</si>
  <si>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</si>
  <si>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</si>
  <si>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</si>
  <si>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</si>
  <si>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</si>
  <si>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</si>
  <si>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</si>
  <si>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</si>
  <si>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</si>
  <si>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</si>
  <si>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</si>
  <si>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</si>
  <si>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</si>
  <si>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</si>
  <si>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</si>
  <si>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</si>
  <si>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</si>
  <si>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</si>
  <si>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</si>
  <si>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</si>
  <si>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</si>
  <si>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</si>
  <si>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</si>
  <si>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</si>
  <si>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</si>
  <si>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</si>
  <si>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</si>
  <si>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</si>
  <si>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</si>
  <si>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</si>
  <si>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</si>
  <si>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</si>
  <si>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</si>
  <si>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</si>
  <si>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</si>
  <si>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</si>
  <si>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</si>
  <si>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</si>
  <si>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</si>
  <si>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</si>
  <si>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</si>
  <si>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</si>
  <si>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</si>
  <si>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</si>
  <si>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</si>
  <si>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</si>
  <si>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</si>
  <si>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</si>
  <si>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</si>
  <si>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</si>
  <si>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</si>
  <si>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</si>
  <si>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</si>
  <si>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</si>
  <si>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</si>
  <si>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</si>
  <si>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</si>
  <si>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</si>
  <si>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</si>
  <si>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</si>
  <si>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</si>
  <si>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</si>
  <si>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</si>
  <si>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</si>
  <si>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</si>
  <si>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</si>
  <si>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</si>
  <si>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</si>
  <si>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</si>
  <si>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</si>
  <si>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</si>
  <si>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</si>
  <si>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</si>
  <si>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</si>
  <si>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</si>
  <si>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</si>
  <si>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</si>
  <si>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</si>
  <si>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</si>
  <si>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</si>
  <si>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</si>
  <si>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</si>
  <si>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</si>
  <si>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</si>
  <si>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</si>
  <si>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</si>
  <si>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</si>
  <si>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</si>
  <si>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</si>
  <si>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</si>
  <si>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</si>
  <si>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</si>
  <si>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</si>
  <si>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</si>
  <si>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</si>
  <si>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</si>
  <si>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</si>
  <si>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</si>
  <si>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</si>
  <si>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</si>
  <si>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</si>
  <si>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</si>
  <si>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</si>
  <si>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</si>
  <si>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</si>
  <si>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</si>
  <si>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</si>
  <si>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</si>
  <si>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</si>
  <si>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</si>
  <si>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</si>
  <si>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</si>
  <si>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</si>
  <si>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</si>
  <si>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</si>
  <si>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</si>
  <si>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</si>
  <si>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</si>
  <si>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</si>
  <si>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</si>
  <si>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</si>
  <si>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</si>
  <si>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</si>
  <si>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</si>
  <si>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</si>
  <si>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</si>
  <si>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</si>
  <si>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</si>
  <si>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</si>
  <si>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</si>
  <si>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</si>
  <si>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</si>
  <si>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</si>
  <si>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</si>
  <si>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</si>
  <si>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</si>
  <si>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</si>
  <si>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</si>
  <si>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</si>
  <si>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</si>
  <si>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</si>
  <si>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</si>
  <si>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</si>
  <si>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</si>
  <si>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</si>
  <si>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</si>
  <si>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</si>
  <si>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</si>
  <si>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</si>
  <si>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</si>
  <si>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</si>
  <si>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</si>
  <si>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</si>
  <si>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</si>
  <si>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</si>
  <si>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</si>
  <si>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</si>
  <si>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</si>
  <si>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</si>
  <si>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</si>
  <si>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</si>
  <si>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</si>
  <si>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</si>
  <si>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</si>
  <si>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</si>
  <si>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</si>
  <si>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</si>
  <si>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</si>
  <si>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</si>
  <si>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</si>
  <si>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</si>
  <si>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</si>
  <si>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</si>
  <si>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</si>
  <si>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</si>
  <si>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</si>
  <si>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</si>
  <si>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</si>
  <si>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</si>
  <si>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</si>
  <si>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</si>
  <si>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</si>
  <si>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</si>
  <si>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</si>
  <si>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</si>
  <si>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</si>
  <si>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</si>
  <si>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</si>
  <si>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</si>
  <si>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</si>
  <si>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</si>
  <si>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</si>
  <si>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</si>
  <si>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</si>
  <si>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</si>
  <si>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</si>
  <si>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</si>
  <si>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</si>
  <si>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</si>
  <si>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</si>
  <si>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</si>
  <si>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</si>
  <si>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</si>
  <si>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</si>
  <si>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</si>
  <si>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</si>
  <si>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</si>
  <si>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</si>
  <si>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</si>
  <si>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</si>
  <si>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</si>
  <si>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</si>
  <si>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</si>
  <si>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</si>
  <si>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</si>
  <si>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</si>
  <si>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</si>
  <si>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</si>
  <si>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</si>
  <si>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</si>
  <si>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</si>
  <si>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</si>
  <si>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</si>
  <si>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</si>
  <si>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</si>
  <si>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</si>
  <si>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</si>
  <si>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</si>
  <si>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</si>
  <si>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</si>
  <si>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</si>
  <si>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</si>
  <si>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</si>
  <si>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</si>
  <si>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</si>
  <si>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</si>
  <si>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</si>
  <si>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</si>
  <si>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</si>
  <si>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</si>
  <si>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</si>
  <si>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</si>
  <si>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</si>
  <si>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</si>
  <si>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</si>
  <si>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</si>
  <si>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</si>
  <si>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</si>
  <si>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</si>
  <si>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</si>
  <si>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</si>
  <si>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</si>
  <si>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</si>
  <si>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</si>
  <si>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</si>
  <si>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</si>
  <si>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</si>
  <si>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</si>
  <si>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</si>
  <si>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</si>
  <si>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</si>
  <si>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</si>
  <si>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</si>
  <si>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</si>
  <si>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</si>
  <si>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</si>
  <si>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</si>
  <si>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</si>
  <si>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</si>
  <si>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</si>
  <si>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</si>
  <si>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</si>
  <si>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</si>
  <si>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</si>
  <si>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</si>
  <si>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</si>
  <si>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</si>
  <si>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</si>
  <si>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</si>
  <si>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</si>
  <si>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</si>
  <si>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</si>
  <si>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</si>
  <si>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</si>
  <si>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</si>
  <si>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</si>
  <si>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</si>
  <si>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</si>
  <si>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</si>
  <si>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</si>
  <si>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</si>
  <si>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</si>
  <si>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</si>
  <si>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</si>
  <si>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</si>
  <si>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</si>
  <si>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</si>
  <si>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</si>
  <si>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</si>
  <si>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</si>
  <si>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</si>
  <si>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</si>
  <si>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</si>
  <si>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</si>
  <si>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</si>
  <si>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</si>
  <si>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</si>
  <si>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</si>
  <si>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</si>
  <si>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</si>
  <si>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</si>
  <si>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</si>
  <si>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</si>
  <si>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</si>
  <si>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</si>
  <si>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</si>
  <si>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</si>
  <si>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</si>
  <si>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</si>
  <si>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</si>
  <si>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</si>
  <si>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</si>
  <si>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</si>
  <si>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</si>
  <si>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</si>
  <si>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</si>
  <si>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</si>
  <si>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</si>
  <si>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</si>
  <si>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</si>
  <si>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</si>
  <si>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</si>
  <si>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</si>
  <si>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</si>
  <si>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</si>
  <si>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</si>
  <si>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</si>
  <si>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</si>
  <si>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</si>
  <si>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</si>
  <si>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</si>
  <si>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</si>
  <si>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</si>
  <si>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</si>
  <si>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</si>
  <si>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</si>
  <si>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</si>
  <si>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</si>
  <si>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</si>
  <si>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</si>
  <si>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</si>
  <si>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</si>
  <si>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</si>
  <si>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</si>
  <si>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</si>
  <si>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</si>
  <si>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</si>
  <si>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</si>
  <si>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</si>
  <si>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</si>
  <si>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</si>
  <si>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</si>
  <si>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</si>
  <si>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</si>
  <si>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</si>
  <si>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</si>
  <si>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</si>
  <si>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</si>
  <si>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</si>
  <si>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</si>
  <si>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</si>
  <si>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</si>
  <si>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</si>
  <si>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</si>
  <si>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</si>
  <si>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</si>
  <si>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</si>
  <si>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</si>
  <si>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</si>
  <si>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</si>
  <si>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</si>
  <si>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</si>
  <si>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</si>
  <si>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</si>
  <si>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</si>
  <si>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</si>
  <si>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</si>
  <si>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</si>
  <si>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</si>
  <si>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</si>
  <si>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</si>
  <si>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</si>
  <si>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</si>
  <si>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</si>
  <si>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</si>
  <si>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</si>
  <si>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</si>
  <si>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</si>
  <si>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</si>
  <si>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</si>
  <si>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</si>
  <si>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</si>
  <si>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</si>
  <si>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</si>
  <si>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</si>
  <si>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</si>
  <si>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</si>
  <si>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</si>
  <si>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</si>
  <si>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</si>
  <si>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</si>
  <si>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</si>
  <si>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</si>
  <si>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</si>
  <si>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</si>
  <si>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</si>
  <si>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</si>
  <si>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</si>
  <si>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</si>
  <si>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</si>
  <si>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</si>
  <si>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</si>
  <si>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</si>
  <si>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</si>
  <si>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</si>
  <si>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</si>
  <si>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</si>
  <si>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</si>
  <si>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</si>
  <si>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</si>
  <si>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</si>
  <si>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</si>
  <si>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</si>
  <si>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</si>
  <si>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</si>
  <si>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</si>
  <si>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</si>
  <si>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</si>
  <si>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</si>
  <si>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</si>
  <si>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</si>
  <si>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</si>
  <si>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</si>
  <si>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</si>
  <si>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</si>
  <si>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</si>
  <si>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</si>
  <si>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</si>
  <si>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</si>
  <si>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</si>
  <si>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</si>
  <si>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</si>
  <si>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</si>
  <si>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</si>
  <si>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</si>
  <si>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</si>
  <si>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</si>
  <si>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</si>
  <si>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</si>
  <si>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</si>
  <si>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</si>
  <si>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</si>
  <si>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</si>
  <si>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</si>
  <si>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</si>
  <si>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</si>
  <si>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</si>
  <si>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</si>
  <si>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</si>
  <si>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</si>
  <si>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</si>
  <si>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</si>
  <si>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</si>
  <si>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</si>
  <si>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</si>
  <si>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</si>
  <si>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</si>
  <si>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</si>
  <si>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</si>
  <si>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</si>
  <si>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</si>
  <si>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</si>
  <si>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</si>
  <si>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</si>
  <si>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</si>
  <si>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</si>
  <si>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</si>
  <si>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</si>
  <si>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</si>
  <si>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</si>
  <si>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</si>
  <si>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</si>
  <si>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</si>
  <si>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</si>
  <si>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</si>
  <si>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</si>
  <si>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</si>
  <si>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</si>
  <si>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</si>
  <si>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</si>
  <si>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</si>
  <si>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</si>
  <si>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</si>
  <si>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</si>
  <si>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</si>
  <si>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</si>
  <si>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</si>
  <si>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</si>
  <si>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</si>
  <si>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</si>
  <si>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</si>
  <si>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</si>
  <si>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</si>
  <si>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</si>
  <si>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</si>
  <si>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</si>
  <si>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</si>
  <si>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</si>
  <si>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</si>
  <si>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</si>
  <si>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</si>
  <si>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</si>
  <si>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</si>
  <si>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</si>
  <si>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</si>
  <si>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</si>
  <si>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</si>
  <si>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</si>
  <si>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</si>
  <si>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</si>
  <si>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</si>
  <si>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</si>
  <si>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</si>
  <si>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</si>
  <si>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</si>
  <si>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</si>
  <si>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</si>
  <si>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</si>
  <si>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</si>
  <si>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</si>
  <si>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</si>
  <si>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</si>
  <si>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</si>
  <si>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</si>
  <si>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</si>
  <si>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</si>
  <si>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</si>
  <si>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</si>
  <si>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</si>
  <si>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</si>
  <si>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</si>
  <si>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</si>
  <si>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</si>
  <si>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</si>
  <si>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</si>
  <si>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</si>
  <si>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</si>
  <si>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</si>
  <si>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</si>
  <si>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</si>
  <si>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</si>
  <si>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</si>
  <si>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</si>
  <si>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</si>
  <si>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</si>
  <si>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</si>
  <si>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</si>
  <si>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</si>
  <si>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</si>
  <si>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</si>
  <si>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</si>
  <si>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</si>
  <si>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</si>
  <si>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</si>
  <si>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</si>
  <si>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</si>
  <si>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</si>
  <si>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</si>
  <si>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</si>
  <si>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</si>
  <si>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</si>
  <si>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</si>
  <si>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</si>
  <si>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</si>
  <si>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</si>
  <si>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</si>
  <si>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</si>
  <si>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</si>
  <si>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</si>
  <si>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</si>
  <si>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</si>
  <si>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</si>
  <si>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</si>
  <si>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</si>
  <si>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</si>
  <si>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</si>
  <si>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</si>
  <si>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</si>
  <si>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</si>
  <si>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</si>
  <si>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</si>
  <si>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</si>
  <si>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</si>
  <si>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</si>
  <si>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</si>
  <si>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</si>
  <si>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</si>
  <si>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</si>
  <si>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</si>
  <si>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</si>
  <si>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</si>
  <si>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</si>
  <si>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</si>
  <si>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</si>
  <si>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</si>
  <si>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</si>
  <si>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</si>
  <si>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</si>
  <si>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</si>
  <si>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</si>
  <si>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</si>
  <si>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</si>
  <si>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</si>
  <si>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</si>
  <si>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</si>
  <si>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</si>
  <si>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</si>
  <si>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</si>
  <si>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</si>
  <si>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</si>
  <si>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</si>
  <si>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</si>
  <si>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</si>
  <si>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</si>
  <si>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</si>
  <si>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</si>
  <si>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</si>
  <si>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</si>
  <si>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</si>
  <si>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</si>
  <si>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</si>
  <si>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</si>
  <si>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</si>
  <si>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</si>
  <si>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</si>
  <si>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</si>
  <si>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</si>
  <si>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</si>
  <si>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</si>
  <si>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</si>
  <si>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</si>
  <si>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</si>
  <si>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</si>
  <si>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</si>
  <si>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</si>
  <si>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</si>
  <si>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</si>
  <si>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</si>
  <si>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</si>
  <si>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</si>
  <si>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</si>
  <si>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</si>
  <si>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</si>
  <si>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</si>
  <si>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</si>
  <si>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</si>
  <si>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</si>
  <si>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</si>
  <si>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</si>
  <si>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</si>
  <si>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</si>
  <si>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</si>
  <si>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</si>
  <si>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</si>
  <si>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</si>
  <si>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</si>
  <si>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</si>
  <si>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</si>
  <si>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</si>
  <si>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</si>
  <si>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</si>
  <si>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</si>
  <si>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</si>
  <si>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</si>
  <si>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</si>
  <si>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</si>
  <si>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</si>
  <si>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</si>
  <si>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</si>
  <si>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</si>
  <si>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</si>
  <si>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</si>
  <si>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</si>
  <si>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</si>
  <si>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</si>
  <si>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</si>
  <si>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</si>
  <si>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</si>
  <si>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</si>
  <si>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</si>
  <si>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</si>
  <si>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</si>
  <si>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</si>
  <si>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</si>
  <si>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</si>
  <si>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</si>
  <si>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</si>
  <si>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</si>
  <si>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</si>
  <si>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</si>
  <si>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</si>
  <si>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</si>
  <si>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</si>
  <si>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</si>
  <si>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</si>
  <si>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</si>
  <si>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</si>
  <si>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</si>
  <si>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</si>
  <si>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</si>
  <si>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</si>
  <si>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</si>
  <si>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</si>
  <si>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</si>
  <si>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</si>
  <si>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</si>
  <si>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</si>
  <si>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</si>
  <si>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</si>
  <si>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</si>
  <si>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</si>
  <si>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</si>
  <si>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</si>
  <si>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</si>
  <si>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</si>
  <si>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</si>
  <si>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</si>
  <si>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</si>
  <si>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</si>
  <si>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</si>
  <si>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</si>
  <si>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</si>
  <si>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</si>
  <si>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</si>
  <si>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</si>
  <si>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</si>
  <si>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</si>
  <si>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</si>
  <si>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</si>
  <si>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</si>
  <si>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</si>
  <si>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</si>
  <si>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</si>
  <si>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</si>
  <si>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</si>
  <si>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</si>
  <si>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</si>
  <si>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</si>
  <si>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</si>
  <si>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</si>
  <si>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</si>
  <si>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</si>
  <si>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</si>
  <si>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</si>
  <si>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</si>
  <si>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</si>
  <si>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</si>
  <si>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</si>
  <si>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</si>
  <si>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</si>
  <si>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</si>
  <si>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</si>
  <si>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</si>
  <si>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</si>
  <si>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</si>
  <si>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</si>
  <si>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</si>
  <si>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</si>
  <si>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</si>
  <si>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</si>
  <si>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</si>
  <si>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</si>
  <si>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</si>
  <si>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</si>
  <si>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</si>
  <si>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</si>
  <si>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</si>
  <si>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</si>
  <si>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</si>
  <si>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</si>
  <si>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</si>
  <si>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</si>
  <si>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</si>
  <si>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</si>
  <si>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</si>
  <si>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</si>
  <si>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</si>
  <si>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</si>
  <si>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</si>
  <si>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</si>
  <si>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</si>
  <si>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</si>
  <si>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</si>
  <si>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</si>
  <si>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</si>
  <si>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</si>
  <si>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</si>
  <si>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</si>
  <si>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</si>
  <si>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</si>
  <si>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</si>
  <si>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</si>
  <si>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</si>
  <si>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</si>
  <si>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</si>
  <si>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</si>
  <si>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</si>
  <si>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</si>
  <si>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</si>
  <si>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</si>
  <si>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</si>
  <si>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</si>
  <si>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</si>
  <si>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</si>
  <si>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</si>
  <si>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</si>
  <si>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</si>
  <si>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</si>
  <si>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</si>
  <si>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</si>
  <si>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</si>
  <si>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</si>
  <si>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</si>
  <si>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</si>
  <si>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</si>
  <si>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</si>
  <si>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</si>
  <si>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</si>
  <si>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</si>
  <si>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</si>
  <si>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</si>
  <si>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</si>
  <si>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</si>
  <si>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</si>
  <si>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</si>
  <si>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</si>
  <si>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</si>
  <si>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</si>
  <si>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</si>
  <si>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</si>
  <si>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</si>
  <si>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</si>
  <si>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</si>
  <si>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</si>
  <si>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</si>
  <si>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</si>
  <si>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</si>
  <si>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</si>
  <si>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</si>
  <si>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</si>
  <si>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</si>
  <si>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</si>
  <si>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</si>
  <si>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</si>
  <si>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</si>
  <si>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</si>
  <si>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</si>
  <si>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</si>
  <si>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</si>
  <si>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</si>
  <si>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</si>
  <si>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</si>
  <si>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</si>
  <si>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</si>
  <si>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</si>
  <si>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</si>
  <si>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</si>
  <si>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</si>
  <si>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</si>
  <si>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</si>
  <si>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</si>
  <si>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</si>
  <si>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</si>
  <si>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</si>
  <si>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</si>
  <si>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</si>
  <si>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</si>
  <si>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</si>
  <si>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</si>
  <si>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</si>
  <si>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</si>
  <si>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</si>
  <si>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</si>
  <si>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</si>
  <si>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</si>
  <si>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</si>
  <si>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</si>
  <si>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</si>
  <si>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</si>
  <si>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</si>
  <si>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</si>
  <si>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</si>
  <si>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</si>
  <si>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</si>
  <si>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</si>
  <si>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</si>
  <si>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</si>
  <si>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</si>
  <si>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</si>
  <si>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</si>
  <si>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</si>
  <si>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</si>
  <si>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</si>
  <si>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</si>
  <si>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</si>
  <si>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</si>
  <si>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</si>
  <si>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</si>
  <si>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</si>
  <si>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</si>
  <si>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</si>
  <si>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</si>
  <si>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</si>
  <si>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</si>
  <si>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</si>
  <si>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</si>
  <si>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</si>
  <si>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</si>
  <si>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</si>
  <si>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</si>
  <si>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</si>
  <si>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</si>
  <si>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</si>
  <si>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</si>
  <si>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</si>
  <si>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</si>
  <si>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</si>
  <si>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</si>
  <si>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</si>
  <si>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</si>
  <si>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</si>
  <si>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</si>
  <si>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</si>
  <si>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</si>
  <si>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</si>
  <si>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</si>
  <si>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</si>
  <si>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</si>
  <si>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</si>
  <si>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</si>
  <si>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</si>
  <si>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</si>
  <si>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</si>
  <si>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</si>
  <si>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</si>
  <si>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</si>
  <si>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</si>
  <si>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</si>
  <si>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</si>
  <si>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</si>
  <si>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</si>
  <si>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</si>
  <si>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</si>
  <si>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</si>
  <si>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</si>
  <si>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</si>
  <si>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</si>
  <si>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</si>
  <si>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</si>
  <si>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</si>
  <si>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</si>
  <si>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</si>
  <si>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</si>
  <si>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</si>
  <si>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</si>
  <si>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</si>
  <si>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</si>
  <si>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</si>
  <si>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</si>
  <si>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</si>
  <si>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</si>
  <si>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</si>
  <si>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</si>
  <si>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</si>
  <si>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</si>
  <si>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</si>
  <si>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</si>
  <si>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</si>
  <si>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</si>
  <si>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</si>
  <si>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</si>
  <si>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</si>
  <si>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</si>
  <si>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</si>
  <si>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</si>
  <si>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</si>
  <si>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</si>
  <si>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</si>
  <si>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</si>
  <si>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</si>
  <si>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</si>
  <si>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</si>
  <si>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</si>
  <si>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</si>
  <si>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</si>
  <si>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</si>
  <si>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</si>
  <si>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</si>
  <si>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</si>
  <si>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</si>
  <si>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</si>
  <si>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</si>
  <si>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</si>
  <si>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</si>
  <si>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</si>
  <si>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</si>
  <si>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</si>
  <si>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</si>
  <si>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</si>
  <si>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</si>
  <si>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</si>
  <si>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</si>
  <si>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</si>
  <si>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</si>
  <si>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</si>
  <si>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</si>
  <si>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</si>
  <si>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</si>
  <si>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</si>
  <si>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</si>
  <si>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</si>
  <si>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</si>
  <si>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</si>
  <si>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</si>
  <si>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</si>
  <si>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</si>
  <si>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</si>
  <si>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</si>
  <si>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</si>
  <si>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</si>
  <si>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</si>
  <si>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</si>
  <si>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</si>
  <si>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</si>
  <si>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</si>
  <si>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</si>
  <si>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</si>
  <si>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</si>
  <si>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</si>
  <si>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</si>
  <si>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</si>
  <si>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</si>
  <si>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</si>
  <si>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</si>
  <si>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</si>
  <si>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</si>
  <si>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</si>
  <si>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</si>
  <si>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</si>
  <si>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</si>
  <si>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</si>
  <si>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</si>
  <si>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</si>
  <si>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</si>
  <si>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</si>
  <si>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</si>
  <si>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</si>
  <si>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</si>
  <si>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</si>
  <si>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</si>
  <si>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</si>
  <si>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</si>
  <si>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</si>
  <si>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</si>
  <si>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</si>
  <si>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</si>
  <si>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</si>
  <si>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</si>
  <si>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</si>
  <si>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</si>
  <si>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</si>
  <si>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</si>
  <si>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</si>
  <si>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</si>
  <si>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</si>
  <si>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</si>
  <si>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</si>
  <si>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</si>
  <si>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</si>
  <si>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</si>
  <si>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</si>
  <si>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</si>
  <si>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</si>
  <si>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</si>
  <si>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</si>
  <si>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</si>
  <si>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</si>
  <si>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</si>
  <si>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</si>
  <si>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</si>
  <si>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</si>
  <si>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</si>
  <si>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</si>
  <si>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</si>
  <si>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</si>
  <si>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</si>
  <si>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</si>
  <si>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</si>
  <si>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</si>
  <si>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</si>
  <si>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</si>
  <si>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</si>
  <si>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</si>
  <si>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</si>
  <si>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</si>
  <si>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</si>
  <si>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</si>
  <si>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</si>
  <si>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</si>
  <si>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</si>
  <si>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</si>
  <si>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</si>
  <si>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</si>
  <si>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</si>
  <si>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</si>
  <si>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</si>
  <si>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</si>
  <si>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</si>
  <si>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</si>
  <si>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</si>
  <si>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</si>
  <si>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</si>
  <si>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</si>
  <si>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</si>
  <si>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</si>
  <si>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</si>
  <si>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</si>
  <si>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</si>
  <si>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</si>
  <si>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</si>
  <si>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</si>
  <si>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</si>
  <si>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</si>
  <si>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</si>
  <si>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</si>
  <si>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</si>
  <si>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</si>
  <si>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</si>
  <si>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</si>
  <si>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</si>
  <si>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</si>
  <si>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</si>
  <si>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</si>
  <si>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</si>
  <si>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</si>
  <si>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</si>
  <si>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</si>
  <si>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</si>
  <si>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</si>
  <si>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</si>
  <si>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</si>
  <si>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</si>
  <si>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</si>
  <si>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</si>
  <si>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</si>
  <si>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</si>
  <si>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</si>
  <si>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</si>
  <si>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</si>
  <si>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</si>
  <si>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</si>
  <si>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</si>
  <si>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</si>
  <si>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</si>
  <si>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</si>
  <si>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</si>
  <si>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</si>
  <si>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</si>
  <si>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</si>
  <si>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</si>
  <si>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</si>
  <si>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</si>
  <si>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</si>
  <si>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</si>
  <si>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</si>
  <si>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</si>
  <si>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</si>
  <si>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</si>
  <si>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</si>
  <si>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</si>
  <si>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</si>
  <si>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</si>
  <si>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</si>
  <si>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</si>
  <si>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</si>
  <si>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</si>
  <si>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</si>
  <si>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</si>
  <si>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</si>
  <si>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</si>
  <si>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</si>
  <si>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</si>
  <si>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</si>
  <si>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</si>
  <si>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</si>
  <si>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</si>
  <si>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</si>
  <si>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</si>
  <si>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</si>
  <si>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</si>
  <si>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</si>
  <si>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</si>
  <si>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</si>
  <si>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</si>
  <si>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</si>
  <si>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</si>
  <si>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</si>
  <si>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</si>
  <si>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</si>
  <si>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</si>
  <si>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</si>
  <si>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</si>
  <si>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</si>
  <si>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</si>
  <si>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</si>
  <si>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</si>
  <si>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</si>
  <si>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</si>
  <si>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</si>
  <si>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</si>
  <si>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</si>
  <si>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</si>
  <si>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</si>
  <si>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</si>
  <si>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</si>
  <si>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</si>
  <si>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</si>
  <si>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</si>
  <si>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</si>
  <si>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</si>
  <si>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</si>
  <si>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</si>
  <si>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</si>
  <si>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</si>
  <si>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</si>
  <si>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</si>
  <si>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</si>
  <si>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</si>
  <si>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</si>
  <si>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</si>
  <si>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</si>
  <si>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</si>
  <si>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</si>
  <si>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</si>
  <si>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</si>
  <si>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</si>
  <si>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</si>
  <si>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</si>
  <si>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</si>
  <si>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</si>
  <si>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</si>
  <si>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</si>
  <si>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</si>
  <si>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</si>
  <si>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</si>
  <si>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</si>
  <si>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</si>
  <si>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</si>
  <si>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</si>
  <si>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</si>
  <si>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</si>
  <si>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</si>
  <si>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</si>
  <si>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</si>
  <si>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</si>
  <si>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</si>
  <si>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</si>
  <si>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</si>
  <si>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</si>
  <si>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</si>
  <si>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</si>
  <si>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</si>
  <si>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</si>
  <si>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</si>
  <si>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</si>
  <si>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</si>
  <si>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</si>
  <si>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</si>
  <si>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</si>
  <si>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</si>
  <si>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</si>
  <si>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</si>
  <si>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</si>
  <si>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</si>
  <si>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</si>
  <si>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</si>
  <si>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</si>
  <si>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</si>
  <si>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</si>
  <si>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</si>
  <si>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</si>
  <si>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</si>
  <si>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</si>
  <si>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</si>
  <si>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</si>
  <si>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</si>
  <si>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</si>
  <si>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</si>
  <si>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</si>
  <si>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</si>
  <si>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</si>
  <si>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</si>
  <si>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</si>
  <si>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</si>
  <si>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</si>
  <si>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</si>
  <si>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</si>
  <si>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</si>
  <si>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</si>
  <si>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</si>
  <si>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</si>
  <si>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</si>
  <si>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</si>
  <si>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</si>
  <si>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</si>
  <si>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</si>
  <si>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</si>
  <si>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</si>
  <si>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</si>
  <si>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</si>
  <si>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</si>
  <si>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</si>
  <si>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</si>
  <si>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</si>
  <si>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</si>
  <si>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</si>
  <si>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</si>
  <si>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</si>
  <si>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</si>
  <si>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</si>
  <si>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</si>
  <si>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</si>
  <si>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</si>
  <si>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</si>
  <si>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</si>
  <si>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</si>
  <si>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</si>
  <si>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</si>
  <si>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</si>
  <si>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</si>
  <si>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</si>
  <si>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</si>
  <si>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</si>
  <si>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</si>
  <si>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</si>
  <si>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</si>
  <si>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</si>
  <si>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</si>
  <si>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</si>
  <si>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</si>
  <si>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</si>
  <si>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</si>
  <si>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</si>
  <si>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</si>
  <si>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</si>
  <si>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</si>
  <si>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</si>
  <si>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</si>
  <si>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</si>
  <si>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</si>
  <si>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</si>
  <si>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</si>
  <si>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</si>
  <si>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</si>
  <si>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</si>
  <si>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</si>
  <si>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</si>
  <si>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</si>
  <si>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</si>
  <si>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</si>
  <si>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</si>
  <si>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</si>
  <si>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</si>
  <si>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</si>
  <si>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</si>
  <si>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</si>
  <si>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</si>
  <si>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</si>
  <si>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</si>
  <si>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</si>
  <si>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</si>
  <si>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</si>
  <si>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</si>
  <si>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</si>
  <si>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</si>
  <si>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</si>
  <si>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</si>
  <si>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</si>
  <si>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</si>
  <si>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</si>
  <si>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</si>
  <si>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</si>
  <si>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</si>
  <si>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</si>
  <si>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</si>
  <si>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</si>
  <si>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</si>
  <si>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</si>
  <si>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</si>
  <si>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</si>
  <si>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</si>
  <si>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</si>
  <si>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</si>
  <si>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</si>
  <si>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</si>
  <si>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</si>
  <si>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</si>
  <si>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</si>
  <si>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</si>
  <si>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</si>
  <si>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</si>
  <si>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</si>
  <si>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</si>
  <si>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</si>
  <si>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</si>
  <si>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</si>
  <si>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</si>
  <si>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</si>
  <si>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</si>
  <si>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</si>
  <si>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</si>
  <si>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</si>
  <si>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</si>
  <si>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</si>
  <si>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</si>
  <si>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</si>
  <si>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</si>
  <si>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</si>
  <si>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</si>
  <si>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</si>
  <si>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</si>
  <si>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</si>
  <si>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</si>
  <si>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</si>
  <si>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</si>
  <si>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</si>
  <si>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</si>
  <si>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</si>
  <si>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</si>
  <si>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</si>
  <si>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</si>
  <si>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</si>
  <si>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</si>
  <si>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</si>
  <si>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</si>
  <si>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</si>
  <si>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</si>
  <si>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</si>
  <si>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</si>
  <si>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</si>
  <si>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</si>
  <si>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</si>
  <si>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</si>
  <si>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</si>
  <si>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</si>
  <si>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</si>
  <si>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</si>
  <si>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</si>
  <si>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</si>
  <si>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</si>
  <si>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</si>
  <si>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</si>
  <si>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</si>
  <si>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</si>
  <si>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</si>
  <si>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</si>
  <si>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</si>
  <si>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</si>
  <si>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</si>
  <si>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</si>
  <si>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</si>
  <si>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</si>
  <si>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</si>
  <si>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</si>
  <si>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</si>
  <si>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</si>
  <si>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</si>
  <si>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</si>
  <si>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</si>
  <si>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</si>
  <si>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</si>
  <si>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</si>
  <si>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</si>
  <si>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</si>
  <si>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</si>
  <si>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</si>
  <si>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</si>
  <si>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</si>
  <si>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</si>
  <si>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</si>
  <si>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</si>
  <si>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</si>
  <si>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</si>
  <si>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</si>
  <si>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</si>
  <si>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</si>
  <si>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</si>
  <si>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</si>
  <si>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</si>
  <si>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</si>
  <si>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</si>
  <si>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</si>
  <si>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</si>
  <si>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</si>
  <si>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</si>
  <si>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</si>
  <si>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</si>
  <si>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</si>
  <si>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</si>
  <si>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</si>
  <si>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</si>
  <si>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</si>
  <si>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</si>
  <si>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</si>
  <si>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</si>
  <si>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</si>
  <si>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</si>
  <si>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</si>
  <si>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</si>
  <si>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</si>
  <si>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</si>
  <si>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</si>
  <si>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</si>
  <si>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</si>
  <si>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</si>
  <si>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</si>
  <si>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</si>
  <si>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</si>
  <si>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</si>
  <si>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</si>
  <si>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</si>
  <si>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</si>
  <si>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</si>
  <si>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</si>
  <si>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</si>
  <si>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</si>
  <si>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</si>
  <si>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</si>
  <si>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</si>
  <si>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</si>
  <si>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</si>
  <si>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</si>
  <si>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</si>
  <si>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</si>
  <si>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</si>
  <si>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</si>
  <si>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</si>
  <si>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</si>
  <si>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</si>
  <si>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</si>
  <si>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</si>
  <si>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</si>
  <si>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</si>
  <si>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</si>
  <si>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</si>
  <si>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</si>
  <si>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</si>
  <si>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</si>
  <si>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</si>
  <si>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</si>
  <si>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</si>
  <si>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</si>
  <si>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</si>
  <si>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</si>
  <si>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</si>
  <si>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</si>
  <si>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</si>
  <si>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</si>
  <si>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</si>
  <si>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</si>
  <si>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</si>
  <si>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</si>
  <si>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</si>
  <si>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</si>
  <si>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</si>
  <si>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</si>
  <si>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</si>
  <si>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</si>
  <si>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</si>
  <si>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</si>
  <si>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</si>
  <si>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</si>
  <si>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</si>
  <si>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</si>
  <si>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</si>
  <si>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</si>
  <si>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</si>
  <si>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</si>
  <si>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</si>
  <si>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</si>
  <si>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</si>
  <si>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</si>
  <si>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</si>
  <si>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</si>
  <si>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</si>
  <si>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</si>
  <si>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</si>
  <si>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</si>
  <si>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</si>
  <si>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</si>
  <si>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</si>
  <si>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</si>
  <si>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</si>
  <si>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</si>
  <si>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</si>
  <si>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</si>
  <si>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</si>
  <si>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</si>
  <si>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</si>
  <si>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</si>
  <si>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</si>
  <si>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</si>
  <si>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</si>
  <si>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</si>
  <si>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</si>
  <si>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</si>
  <si>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</si>
  <si>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</si>
  <si>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</si>
  <si>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</si>
  <si>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</si>
  <si>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</si>
  <si>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</si>
  <si>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</si>
  <si>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</si>
  <si>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</si>
  <si>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</si>
  <si>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</si>
  <si>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</si>
  <si>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</si>
  <si>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</si>
  <si>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</si>
  <si>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</si>
  <si>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</si>
  <si>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</si>
  <si>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</si>
  <si>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</si>
  <si>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</si>
  <si>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</si>
  <si>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</si>
  <si>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</si>
  <si>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</si>
  <si>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</si>
  <si>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</si>
  <si>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</si>
  <si>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</si>
  <si>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</si>
  <si>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</si>
  <si>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</si>
  <si>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</si>
  <si>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</si>
  <si>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</si>
  <si>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</si>
  <si>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</si>
  <si>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</si>
  <si>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</si>
  <si>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</si>
  <si>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</si>
  <si>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</si>
  <si>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</si>
  <si>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</si>
  <si>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</si>
  <si>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</si>
  <si>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</si>
  <si>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</si>
  <si>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</si>
  <si>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</si>
  <si>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</si>
  <si>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</si>
  <si>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</si>
  <si>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</si>
  <si>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</si>
  <si>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</si>
  <si>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</si>
  <si>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</si>
  <si>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</si>
  <si>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</si>
  <si>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</si>
  <si>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</si>
  <si>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</si>
  <si>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</si>
  <si>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</si>
  <si>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</si>
  <si>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</si>
  <si>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</si>
  <si>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</si>
  <si>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</si>
  <si>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</si>
  <si>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</si>
  <si>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</si>
  <si>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</si>
  <si>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</si>
  <si>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</si>
  <si>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</si>
  <si>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</si>
  <si>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</si>
  <si>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</si>
  <si>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</si>
  <si>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</si>
  <si>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</si>
  <si>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</si>
  <si>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</si>
  <si>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</si>
  <si>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</si>
  <si>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</si>
  <si>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</si>
  <si>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</si>
  <si>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</si>
  <si>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</si>
  <si>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</si>
  <si>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</si>
  <si>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</si>
  <si>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</si>
  <si>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</si>
  <si>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</si>
  <si>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</si>
  <si>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</si>
  <si>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</si>
  <si>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</si>
  <si>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</si>
  <si>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</si>
  <si>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</si>
  <si>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</si>
  <si>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</si>
  <si>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</si>
  <si>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</si>
  <si>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</si>
  <si>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</si>
  <si>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</si>
  <si>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</si>
  <si>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</si>
  <si>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</si>
  <si>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</si>
  <si>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</si>
  <si>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</si>
  <si>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</si>
  <si>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</si>
  <si>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</si>
  <si>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</si>
  <si>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</si>
  <si>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</si>
  <si>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</si>
  <si>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</si>
  <si>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</si>
  <si>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</si>
  <si>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</si>
  <si>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</si>
  <si>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</si>
  <si>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</si>
  <si>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</si>
  <si>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</si>
  <si>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</si>
  <si>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</si>
  <si>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</si>
  <si>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</si>
  <si>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</si>
  <si>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</si>
  <si>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</si>
  <si>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</si>
  <si>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</si>
  <si>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</si>
  <si>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</si>
  <si>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</si>
  <si>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</si>
  <si>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</si>
  <si>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</si>
  <si>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</si>
  <si>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</si>
  <si>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</si>
  <si>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</si>
  <si>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</si>
  <si>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</si>
  <si>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</si>
  <si>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</si>
  <si>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</si>
  <si>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</si>
  <si>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</si>
  <si>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</si>
  <si>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</si>
  <si>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</si>
  <si>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</si>
  <si>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</si>
  <si>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</si>
  <si>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</si>
  <si>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</si>
  <si>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</si>
  <si>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</si>
  <si>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</si>
  <si>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</si>
  <si>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</si>
  <si>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</si>
  <si>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</si>
  <si>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</si>
  <si>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</si>
  <si>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</si>
  <si>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</si>
  <si>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</si>
  <si>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</si>
  <si>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</si>
  <si>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</si>
  <si>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</si>
  <si>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</si>
  <si>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</si>
  <si>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</si>
  <si>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</si>
  <si>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</si>
  <si>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</si>
  <si>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</si>
  <si>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</si>
  <si>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</si>
  <si>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</si>
  <si>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</si>
  <si>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</si>
  <si>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</si>
  <si>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</si>
  <si>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</si>
  <si>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</si>
  <si>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</si>
  <si>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</si>
  <si>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</si>
  <si>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</si>
  <si>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</si>
  <si>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</si>
  <si>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</si>
  <si>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</si>
  <si>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</si>
  <si>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</si>
  <si>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</si>
  <si>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</si>
  <si>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</si>
  <si>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</si>
  <si>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</si>
  <si>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</si>
  <si>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</si>
  <si>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</si>
  <si>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</si>
  <si>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</si>
  <si>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</si>
  <si>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</si>
  <si>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</si>
  <si>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</si>
  <si>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</si>
  <si>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</si>
  <si>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</si>
  <si>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</si>
  <si>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</si>
  <si>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</si>
  <si>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</si>
  <si>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</si>
  <si>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</si>
  <si>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</si>
  <si>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</si>
  <si>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</si>
  <si>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</si>
  <si>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</si>
  <si>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</si>
  <si>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</si>
  <si>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</si>
  <si>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</si>
  <si>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</si>
  <si>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</si>
  <si>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</si>
  <si>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</si>
  <si>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</si>
  <si>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</si>
  <si>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</si>
  <si>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</si>
  <si>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</si>
  <si>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</si>
  <si>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</si>
  <si>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</si>
  <si>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</si>
  <si>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</si>
  <si>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</si>
  <si>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</si>
  <si>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</si>
  <si>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</si>
  <si>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</si>
  <si>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</si>
  <si>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</si>
  <si>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</si>
  <si>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</si>
  <si>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</si>
  <si>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</si>
  <si>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</si>
  <si>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</si>
  <si>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</si>
  <si>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</si>
  <si>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</si>
  <si>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</si>
  <si>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</si>
  <si>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</si>
  <si>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</si>
  <si>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</si>
  <si>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</si>
  <si>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</si>
  <si>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</si>
  <si>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</si>
  <si>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</si>
  <si>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</si>
  <si>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</si>
  <si>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</si>
  <si>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</si>
  <si>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</si>
  <si>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</si>
  <si>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</si>
  <si>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</si>
  <si>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</si>
  <si>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</si>
  <si>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</si>
  <si>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</si>
  <si>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</si>
  <si>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</si>
  <si>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</si>
  <si>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</si>
  <si>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</si>
  <si>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</si>
  <si>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</si>
  <si>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</si>
  <si>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</si>
  <si>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</si>
  <si>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</si>
  <si>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</si>
  <si>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</si>
  <si>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</si>
  <si>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</si>
  <si>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</si>
  <si>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</si>
  <si>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</si>
  <si>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</si>
  <si>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</si>
  <si>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</si>
  <si>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</si>
  <si>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</si>
  <si>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</si>
  <si>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</si>
  <si>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</si>
  <si>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</si>
  <si>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</si>
  <si>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</si>
  <si>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</si>
  <si>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</si>
  <si>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</si>
  <si>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</si>
  <si>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</si>
  <si>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</si>
  <si>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</si>
  <si>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</si>
  <si>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</si>
  <si>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</si>
  <si>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</si>
  <si>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</si>
  <si>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</si>
  <si>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</si>
  <si>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</si>
  <si>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</si>
  <si>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</si>
  <si>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</si>
  <si>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</si>
  <si>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</si>
  <si>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</si>
  <si>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</si>
  <si>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</si>
  <si>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</si>
  <si>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</si>
  <si>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</si>
  <si>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</si>
  <si>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</si>
  <si>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</si>
  <si>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</si>
  <si>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</si>
  <si>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</si>
  <si>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</si>
  <si>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</si>
  <si>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</si>
  <si>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</si>
  <si>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</si>
  <si>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</si>
  <si>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</si>
  <si>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</si>
  <si>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</si>
  <si>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</si>
  <si>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</si>
  <si>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</si>
  <si>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</si>
  <si>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</si>
  <si>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</si>
  <si>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</si>
  <si>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</si>
  <si>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</si>
  <si>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</si>
  <si>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</si>
  <si>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</si>
  <si>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</si>
  <si>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</si>
  <si>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</si>
  <si>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</si>
  <si>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</si>
  <si>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</si>
  <si>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</si>
  <si>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</si>
  <si>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</si>
  <si>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</si>
  <si>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</si>
  <si>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</si>
  <si>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</si>
  <si>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</si>
  <si>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</si>
  <si>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</si>
  <si>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</si>
  <si>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</si>
  <si>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</si>
  <si>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</si>
  <si>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</si>
  <si>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</si>
  <si>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</si>
  <si>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</si>
  <si>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</si>
  <si>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</si>
  <si>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</si>
  <si>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</si>
  <si>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</si>
  <si>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</si>
  <si>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</si>
  <si>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</si>
  <si>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</si>
  <si>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</si>
  <si>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</si>
  <si>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</si>
  <si>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</si>
  <si>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</si>
  <si>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</si>
  <si>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</si>
  <si>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</si>
  <si>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</si>
  <si>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</si>
  <si>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</si>
  <si>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</si>
  <si>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</si>
  <si>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</si>
  <si>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</si>
  <si>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</si>
  <si>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</si>
  <si>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</si>
  <si>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</si>
  <si>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</si>
  <si>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</si>
  <si>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</si>
  <si>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</si>
  <si>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</si>
  <si>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</si>
  <si>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</si>
  <si>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</si>
  <si>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</si>
  <si>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</si>
  <si>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</si>
  <si>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</si>
  <si>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</si>
  <si>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</si>
  <si>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</si>
  <si>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</si>
  <si>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</si>
  <si>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</si>
  <si>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</si>
  <si>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</si>
  <si>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</si>
  <si>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</si>
  <si>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</si>
  <si>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</si>
  <si>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</si>
  <si>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</si>
  <si>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</si>
  <si>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</si>
  <si>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</si>
  <si>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</si>
  <si>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</si>
  <si>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</si>
  <si>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</si>
  <si>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</si>
  <si>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</si>
  <si>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</si>
  <si>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</si>
  <si>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</si>
  <si>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</si>
  <si>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</si>
  <si>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</si>
  <si>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</si>
  <si>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</si>
  <si>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</si>
  <si>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</si>
  <si>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</si>
  <si>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</si>
  <si>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</si>
  <si>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</si>
  <si>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</si>
  <si>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</si>
  <si>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</si>
  <si>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</si>
  <si>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</si>
  <si>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</si>
  <si>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</si>
  <si>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</si>
  <si>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</si>
  <si>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</si>
  <si>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</si>
  <si>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</si>
  <si>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</si>
  <si>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</si>
  <si>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</si>
  <si>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</si>
  <si>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</si>
  <si>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</si>
  <si>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</si>
  <si>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</si>
  <si>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</si>
  <si>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</si>
  <si>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</si>
  <si>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</si>
  <si>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</si>
  <si>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</si>
  <si>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</si>
  <si>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</si>
  <si>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</si>
  <si>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</si>
  <si>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</si>
  <si>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</si>
  <si>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</si>
  <si>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</si>
  <si>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</si>
  <si>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</si>
  <si>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</si>
  <si>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</si>
  <si>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</si>
  <si>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</si>
  <si>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</si>
  <si>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</si>
  <si>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</si>
  <si>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</si>
  <si>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</si>
  <si>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</si>
  <si>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</si>
  <si>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</si>
  <si>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</si>
  <si>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</si>
  <si>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</si>
  <si>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</si>
  <si>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</si>
  <si>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</si>
  <si>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</si>
  <si>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</si>
  <si>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</si>
  <si>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</si>
  <si>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</si>
  <si>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</si>
  <si>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</si>
  <si>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</si>
  <si>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</si>
  <si>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</si>
  <si>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</si>
  <si>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</si>
  <si>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</si>
  <si>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</si>
  <si>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</si>
  <si>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</si>
  <si>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</si>
  <si>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</si>
  <si>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</si>
  <si>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</si>
  <si>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</si>
  <si>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</si>
  <si>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</si>
  <si>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</si>
  <si>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</si>
  <si>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</si>
  <si>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</si>
  <si>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</si>
  <si>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</si>
  <si>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</si>
  <si>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</si>
  <si>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</si>
  <si>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</si>
  <si>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</si>
  <si>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</si>
  <si>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</si>
  <si>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</si>
  <si>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</si>
  <si>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</si>
  <si>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</si>
  <si>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</si>
  <si>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</si>
  <si>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</si>
  <si>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</si>
  <si>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</si>
  <si>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</si>
  <si>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</si>
  <si>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</si>
  <si>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</si>
  <si>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</si>
  <si>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</si>
  <si>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</si>
  <si>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</si>
  <si>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</si>
  <si>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</si>
  <si>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</si>
  <si>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</si>
  <si>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</si>
  <si>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</si>
  <si>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</si>
  <si>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</si>
  <si>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</si>
  <si>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</si>
  <si>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</si>
  <si>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</si>
  <si>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</si>
  <si>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</si>
  <si>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</si>
  <si>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</si>
  <si>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</si>
  <si>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</si>
  <si>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</si>
  <si>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</si>
  <si>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</si>
  <si>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</si>
  <si>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</si>
  <si>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</si>
  <si>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</si>
  <si>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</si>
  <si>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</si>
  <si>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</si>
  <si>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</si>
  <si>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</si>
  <si>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</si>
  <si>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</si>
  <si>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</si>
  <si>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</si>
  <si>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</si>
  <si>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</si>
  <si>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</si>
  <si>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</si>
  <si>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</si>
  <si>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</si>
  <si>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</si>
  <si>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</si>
  <si>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</si>
  <si>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</si>
  <si>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</si>
  <si>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</si>
  <si>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</si>
  <si>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</si>
  <si>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</si>
  <si>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</si>
  <si>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</si>
  <si>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</si>
  <si>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</si>
  <si>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</si>
  <si>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</si>
  <si>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</si>
  <si>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</si>
  <si>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</si>
  <si>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</si>
  <si>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</si>
  <si>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</si>
  <si>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</si>
  <si>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</si>
  <si>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</si>
  <si>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</si>
  <si>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</si>
  <si>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</si>
  <si>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</si>
  <si>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</si>
  <si>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</si>
  <si>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</si>
  <si>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</si>
  <si>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</si>
  <si>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</si>
  <si>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</si>
  <si>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</si>
  <si>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</si>
  <si>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</si>
  <si>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</si>
  <si>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</si>
  <si>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</si>
  <si>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</si>
  <si>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</si>
  <si>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</si>
  <si>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</si>
  <si>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</si>
  <si>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</si>
  <si>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</si>
  <si>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</si>
  <si>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</si>
  <si>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</si>
  <si>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</si>
  <si>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</si>
  <si>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</si>
  <si>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</si>
  <si>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</si>
  <si>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</si>
  <si>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</si>
  <si>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</si>
  <si>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</si>
  <si>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</si>
  <si>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</si>
  <si>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</si>
  <si>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</si>
  <si>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</si>
  <si>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</si>
  <si>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</si>
  <si>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</si>
  <si>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</si>
  <si>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</si>
  <si>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</si>
  <si>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</si>
  <si>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</si>
  <si>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</si>
  <si>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</si>
  <si>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</si>
  <si>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</si>
  <si>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</si>
  <si>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</si>
  <si>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</si>
  <si>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</si>
  <si>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</si>
  <si>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</si>
  <si>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</si>
  <si>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</si>
  <si>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</si>
  <si>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</si>
  <si>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</si>
  <si>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</si>
  <si>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</si>
  <si>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</si>
  <si>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</si>
  <si>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</si>
  <si>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</si>
  <si>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</si>
  <si>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</si>
  <si>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</si>
  <si>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</si>
  <si>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</si>
  <si>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</si>
  <si>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</si>
  <si>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</si>
  <si>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</si>
  <si>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</si>
  <si>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</si>
  <si>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</si>
  <si>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</si>
  <si>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</si>
  <si>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</si>
  <si>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</si>
  <si>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</si>
  <si>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</si>
  <si>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</si>
  <si>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</si>
  <si>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</si>
  <si>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</si>
  <si>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</si>
  <si>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</si>
  <si>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</si>
  <si>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</si>
  <si>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</si>
  <si>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</si>
  <si>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</si>
  <si>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</si>
  <si>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</si>
  <si>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</si>
  <si>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</si>
  <si>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</si>
  <si>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</si>
  <si>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</si>
  <si>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</si>
  <si>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</si>
  <si>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</si>
  <si>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</si>
  <si>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</si>
  <si>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</si>
  <si>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</si>
  <si>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</si>
  <si>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</si>
  <si>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</si>
  <si>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</si>
  <si>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</si>
  <si>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</si>
  <si>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</si>
  <si>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</si>
  <si>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</si>
  <si>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</si>
  <si>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</si>
  <si>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</si>
  <si>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</si>
  <si>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</si>
  <si>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</si>
  <si>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</si>
  <si>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</si>
  <si>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</si>
  <si>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</si>
  <si>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</si>
  <si>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</si>
  <si>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</si>
  <si>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</si>
  <si>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</si>
  <si>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</si>
  <si>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</si>
  <si>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</si>
  <si>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</si>
  <si>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</si>
  <si>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</si>
  <si>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</si>
  <si>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</si>
  <si>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</si>
  <si>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</si>
  <si>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</si>
  <si>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</si>
  <si>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</si>
  <si>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</si>
  <si>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</si>
  <si>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</si>
  <si>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</si>
  <si>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</si>
  <si>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</si>
  <si>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</si>
  <si>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</si>
  <si>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</si>
  <si>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</si>
  <si>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</si>
  <si>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</si>
  <si>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</si>
  <si>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</si>
  <si>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</si>
  <si>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</si>
  <si>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</si>
  <si>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</si>
  <si>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</si>
  <si>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</si>
  <si>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</si>
  <si>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</si>
  <si>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</si>
  <si>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</si>
  <si>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</si>
  <si>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</si>
  <si>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</si>
  <si>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</si>
  <si>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</si>
  <si>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</si>
  <si>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</si>
  <si>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</si>
  <si>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</si>
  <si>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</si>
  <si>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</si>
  <si>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</si>
  <si>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</si>
  <si>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</si>
  <si>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</si>
  <si>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</si>
  <si>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</si>
  <si>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</si>
  <si>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</si>
  <si>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</si>
  <si>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</si>
  <si>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</si>
  <si>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</si>
  <si>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</si>
  <si>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</si>
  <si>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</si>
  <si>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</si>
  <si>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</si>
  <si>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</si>
  <si>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</si>
  <si>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</si>
  <si>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</si>
  <si>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</si>
  <si>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</si>
  <si>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</si>
  <si>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</si>
  <si>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</si>
  <si>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</si>
  <si>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</si>
  <si>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</si>
  <si>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</si>
  <si>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</si>
  <si>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</si>
  <si>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</si>
  <si>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</si>
  <si>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</si>
  <si>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</si>
  <si>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</si>
  <si>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</si>
  <si>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</si>
  <si>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</si>
  <si>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</si>
  <si>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</si>
  <si>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</si>
  <si>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</si>
  <si>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</si>
  <si>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</si>
  <si>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</si>
  <si>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</si>
  <si>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</si>
  <si>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</si>
  <si>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</si>
  <si>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</si>
  <si>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</si>
  <si>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</si>
  <si>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</si>
  <si>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</si>
  <si>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</si>
  <si>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</si>
  <si>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</si>
  <si>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</si>
  <si>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</si>
  <si>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</si>
  <si>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</si>
  <si>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</si>
  <si>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</si>
  <si>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</si>
  <si>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</si>
  <si>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</si>
  <si>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</si>
  <si>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</si>
  <si>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</si>
  <si>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</si>
  <si>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</si>
  <si>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</si>
  <si>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</si>
  <si>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</si>
  <si>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</si>
  <si>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</si>
  <si>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</si>
  <si>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</si>
  <si>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</si>
  <si>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</si>
  <si>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</si>
  <si>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</si>
  <si>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</si>
  <si>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</si>
  <si>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</si>
  <si>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</si>
  <si>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</si>
  <si>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</si>
  <si>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</si>
  <si>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</si>
  <si>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</si>
  <si>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</si>
  <si>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</si>
  <si>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</si>
  <si>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</si>
  <si>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</si>
  <si>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</si>
  <si>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</si>
  <si>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</si>
  <si>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</si>
  <si>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</si>
  <si>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</si>
  <si>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</si>
  <si>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</si>
  <si>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</si>
  <si>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</si>
  <si>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</si>
  <si>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</si>
  <si>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</si>
  <si>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</si>
  <si>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</si>
  <si>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</si>
  <si>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</si>
  <si>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</si>
  <si>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</si>
  <si>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</si>
  <si>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</si>
  <si>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</si>
  <si>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</si>
  <si>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</si>
  <si>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</si>
  <si>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</si>
  <si>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</si>
  <si>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</si>
  <si>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</si>
  <si>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</si>
  <si>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</si>
  <si>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</si>
  <si>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</si>
  <si>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</si>
  <si>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</si>
  <si>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</si>
  <si>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</si>
  <si>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</si>
  <si>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</si>
  <si>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</si>
  <si>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</si>
  <si>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</si>
  <si>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</si>
  <si>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</si>
  <si>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</si>
  <si>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</si>
  <si>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</si>
  <si>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</si>
  <si>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</si>
  <si>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</si>
  <si>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</si>
  <si>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</si>
  <si>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</si>
  <si>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</si>
  <si>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</si>
  <si>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</si>
  <si>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</si>
  <si>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</si>
  <si>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</si>
  <si>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</si>
  <si>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</si>
  <si>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</si>
  <si>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</si>
  <si>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</si>
  <si>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</si>
  <si>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</si>
  <si>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</si>
  <si>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</si>
  <si>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</si>
  <si>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</si>
  <si>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</si>
  <si>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</si>
  <si>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</si>
  <si>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</si>
  <si>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</si>
  <si>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</si>
  <si>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</si>
  <si>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</si>
  <si>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</si>
  <si>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</si>
  <si>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</si>
  <si>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</si>
  <si>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</si>
  <si>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</si>
  <si>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</si>
  <si>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</si>
  <si>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</si>
  <si>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</si>
  <si>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</si>
  <si>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</si>
  <si>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</si>
  <si>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</si>
  <si>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</si>
  <si>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</si>
  <si>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</si>
  <si>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</si>
  <si>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</si>
  <si>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</si>
  <si>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</si>
  <si>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</si>
  <si>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</si>
  <si>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</si>
  <si>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</si>
  <si>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</si>
  <si>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</si>
  <si>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</si>
  <si>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</si>
  <si>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</si>
  <si>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</si>
  <si>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</si>
  <si>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</si>
  <si>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</si>
  <si>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</si>
  <si>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</si>
  <si>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</si>
  <si>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</si>
  <si>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</si>
  <si>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</si>
  <si>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</si>
  <si>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</si>
  <si>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</si>
  <si>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</si>
  <si>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</si>
  <si>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</si>
  <si>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</si>
  <si>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</si>
  <si>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</si>
  <si>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</si>
  <si>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</si>
  <si>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</si>
  <si>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</si>
  <si>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</si>
  <si>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</si>
  <si>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</si>
  <si>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</si>
  <si>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</si>
  <si>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</si>
  <si>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</si>
  <si>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</si>
  <si>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</si>
  <si>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</si>
  <si>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</si>
  <si>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</si>
  <si>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</si>
  <si>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</si>
  <si>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</si>
  <si>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</si>
  <si>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</si>
  <si>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</si>
  <si>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</si>
  <si>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</si>
  <si>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</si>
  <si>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</si>
  <si>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</si>
  <si>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</si>
  <si>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</si>
  <si>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</si>
  <si>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</si>
  <si>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</si>
  <si>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</si>
  <si>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</si>
  <si>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</si>
  <si>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</si>
  <si>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</si>
  <si>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</si>
  <si>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</si>
  <si>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</si>
  <si>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</si>
  <si>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</si>
  <si>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</si>
  <si>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</si>
  <si>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</si>
  <si>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</si>
  <si>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</si>
  <si>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</si>
  <si>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</si>
  <si>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</si>
  <si>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</si>
  <si>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</si>
  <si>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</si>
  <si>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</si>
  <si>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</si>
  <si>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</si>
  <si>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</si>
  <si>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</si>
  <si>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</si>
  <si>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</si>
  <si>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</si>
  <si>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</si>
  <si>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</si>
  <si>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</si>
  <si>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</si>
  <si>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</si>
  <si>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</si>
  <si>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</si>
  <si>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</si>
  <si>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</si>
  <si>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</si>
  <si>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</si>
  <si>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</si>
  <si>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</si>
  <si>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</si>
  <si>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</si>
  <si>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</si>
  <si>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</si>
  <si>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</si>
  <si>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</si>
  <si>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</si>
  <si>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</si>
  <si>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</si>
  <si>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</si>
  <si>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</si>
  <si>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</si>
  <si>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</si>
  <si>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</si>
  <si>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</si>
  <si>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</si>
  <si>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</si>
  <si>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</si>
  <si>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</si>
  <si>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</si>
  <si>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</si>
  <si>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</si>
  <si>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</si>
  <si>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</si>
  <si>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</si>
  <si>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</si>
  <si>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</si>
  <si>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</si>
  <si>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</si>
  <si>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</si>
  <si>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</si>
  <si>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</si>
  <si>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</si>
  <si>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</si>
  <si>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</si>
  <si>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</si>
  <si>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</si>
  <si>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</si>
  <si>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</si>
  <si>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</si>
  <si>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</si>
  <si>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</si>
  <si>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</si>
  <si>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</si>
  <si>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</si>
  <si>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</si>
  <si>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</si>
  <si>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</si>
  <si>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</si>
  <si>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</si>
  <si>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</si>
  <si>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</si>
  <si>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</si>
  <si>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</si>
  <si>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</si>
  <si>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</si>
  <si>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</si>
  <si>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</si>
  <si>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</si>
  <si>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</si>
  <si>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</si>
  <si>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</si>
  <si>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</si>
  <si>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</si>
  <si>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</si>
  <si>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</si>
  <si>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</si>
  <si>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</si>
  <si>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</si>
  <si>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</si>
  <si>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</si>
  <si>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</si>
  <si>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</si>
  <si>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</si>
  <si>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</si>
  <si>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</si>
  <si>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</si>
  <si>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</si>
  <si>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</si>
  <si>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</si>
  <si>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</si>
  <si>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</si>
  <si>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</si>
  <si>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</si>
  <si>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</si>
  <si>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</si>
  <si>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</si>
  <si>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</si>
  <si>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</si>
  <si>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</si>
  <si>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</si>
  <si>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</si>
  <si>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</si>
  <si>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</si>
  <si>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</si>
  <si>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</si>
  <si>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</si>
  <si>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</si>
  <si>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</si>
  <si>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</si>
  <si>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</si>
  <si>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</si>
  <si>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</si>
  <si>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</si>
  <si>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</si>
  <si>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</si>
  <si>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</si>
  <si>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</si>
  <si>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</si>
  <si>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</si>
  <si>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</si>
  <si>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</si>
  <si>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</si>
  <si>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</si>
  <si>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</si>
  <si>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</si>
  <si>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</si>
  <si>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</si>
  <si>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</si>
  <si>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</si>
  <si>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</si>
  <si>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</si>
  <si>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</si>
  <si>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</si>
  <si>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</si>
  <si>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</si>
  <si>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</si>
  <si>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</si>
  <si>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</si>
  <si>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</si>
  <si>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</si>
  <si>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</si>
  <si>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</si>
  <si>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</si>
  <si>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</si>
  <si>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</si>
  <si>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</si>
  <si>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</si>
  <si>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</si>
  <si>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</si>
  <si>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</si>
  <si>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</si>
  <si>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</si>
  <si>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</si>
  <si>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</si>
  <si>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</si>
  <si>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</si>
  <si>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</si>
  <si>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</si>
  <si>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</si>
  <si>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</si>
  <si>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</si>
  <si>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</si>
  <si>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</si>
  <si>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</si>
  <si>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</si>
  <si>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</si>
  <si>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</si>
  <si>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</si>
  <si>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</si>
  <si>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</si>
  <si>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</si>
  <si>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</si>
  <si>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</si>
  <si>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</si>
  <si>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</si>
  <si>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</si>
  <si>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</si>
  <si>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</si>
  <si>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</si>
  <si>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</si>
  <si>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</si>
  <si>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</si>
  <si>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</si>
  <si>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</si>
  <si>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</si>
  <si>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</si>
  <si>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</si>
  <si>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</si>
  <si>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</si>
  <si>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</si>
  <si>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</si>
  <si>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</si>
  <si>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</si>
  <si>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</si>
  <si>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</si>
  <si>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</si>
  <si>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</si>
  <si>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</si>
  <si>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</si>
  <si>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</si>
  <si>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</si>
  <si>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</si>
  <si>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</si>
  <si>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</si>
  <si>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</si>
  <si>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</si>
  <si>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</si>
  <si>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</si>
  <si>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</si>
  <si>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</si>
  <si>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</si>
  <si>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</si>
  <si>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</si>
  <si>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</si>
  <si>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</si>
  <si>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</si>
  <si>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</si>
  <si>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</si>
  <si>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</si>
  <si>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</si>
  <si>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</si>
  <si>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</si>
  <si>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</si>
  <si>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</si>
  <si>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</si>
  <si>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</si>
  <si>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</si>
  <si>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</si>
  <si>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</si>
  <si>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</si>
  <si>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</si>
  <si>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</si>
  <si>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</si>
  <si>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</si>
  <si>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</si>
  <si>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</si>
  <si>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</si>
  <si>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</si>
  <si>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</si>
  <si>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</si>
  <si>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</si>
  <si>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</si>
  <si>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</si>
  <si>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</si>
  <si>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</si>
  <si>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</si>
  <si>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</si>
  <si>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</si>
  <si>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</si>
  <si>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</si>
  <si>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</si>
  <si>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</si>
  <si>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</si>
  <si>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</si>
  <si>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</si>
  <si>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</si>
  <si>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</si>
  <si>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</si>
  <si>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</si>
  <si>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</si>
  <si>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</si>
  <si>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</si>
  <si>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</si>
  <si>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</si>
  <si>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</si>
  <si>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</si>
  <si>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</si>
  <si>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</si>
  <si>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</si>
  <si>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</si>
  <si>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</si>
  <si>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</si>
  <si>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</si>
  <si>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</si>
  <si>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</si>
  <si>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</si>
  <si>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</si>
  <si>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</si>
  <si>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</si>
  <si>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</si>
  <si>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</si>
  <si>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</si>
  <si>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</si>
  <si>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</si>
  <si>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</si>
  <si>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</si>
  <si>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</si>
  <si>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</si>
  <si>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</si>
  <si>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</si>
  <si>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</si>
  <si>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</si>
  <si>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</si>
  <si>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</si>
  <si>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</si>
  <si>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</si>
  <si>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</si>
  <si>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</si>
  <si>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</si>
  <si>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</si>
  <si>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</si>
  <si>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</si>
  <si>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</si>
  <si>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</si>
  <si>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</si>
  <si>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</si>
  <si>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</si>
  <si>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</si>
  <si>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</si>
  <si>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</si>
  <si>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</si>
  <si>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</si>
  <si>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</si>
  <si>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</si>
  <si>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</si>
  <si>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</si>
  <si>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</si>
  <si>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</si>
  <si>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</si>
  <si>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</si>
  <si>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</si>
  <si>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</si>
  <si>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</si>
  <si>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</si>
  <si>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</si>
  <si>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</si>
  <si>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</si>
  <si>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</si>
  <si>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</si>
  <si>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</si>
  <si>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</si>
  <si>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</si>
  <si>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</si>
  <si>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</si>
  <si>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</si>
  <si>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</si>
  <si>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</si>
  <si>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</si>
  <si>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</si>
  <si>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</si>
  <si>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</si>
  <si>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</si>
  <si>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</si>
  <si>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</si>
  <si>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</si>
  <si>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</si>
  <si>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</si>
  <si>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</si>
  <si>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</si>
  <si>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</si>
  <si>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</si>
  <si>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</si>
  <si>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</si>
  <si>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</si>
  <si>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</si>
  <si>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</si>
  <si>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</si>
  <si>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</si>
  <si>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</si>
  <si>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</si>
  <si>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</si>
  <si>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</si>
  <si>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</si>
  <si>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</si>
  <si>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</si>
  <si>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</si>
  <si>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</si>
  <si>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</si>
  <si>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</si>
  <si>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</si>
  <si>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</si>
  <si>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</si>
  <si>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</si>
  <si>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</si>
  <si>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</si>
  <si>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</si>
  <si>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</si>
  <si>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</si>
  <si>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</si>
  <si>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</si>
  <si>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</si>
  <si>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</si>
  <si>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</si>
  <si>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</si>
  <si>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</si>
  <si>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</si>
  <si>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</si>
  <si>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</si>
  <si>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</si>
  <si>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</si>
  <si>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</si>
  <si>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</si>
  <si>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</si>
  <si>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</si>
  <si>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</si>
  <si>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</si>
  <si>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</si>
  <si>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</si>
  <si>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</si>
  <si>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</si>
  <si>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</si>
  <si>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</si>
  <si>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</si>
  <si>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</si>
  <si>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</si>
  <si>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</si>
  <si>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</si>
  <si>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</si>
  <si>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</si>
  <si>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</si>
  <si>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</si>
  <si>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</si>
  <si>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</si>
  <si>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</si>
  <si>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</si>
  <si>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</si>
  <si>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</si>
  <si>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</si>
  <si>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</si>
  <si>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</si>
  <si>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</si>
  <si>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</si>
  <si>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</si>
  <si>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</si>
  <si>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</si>
  <si>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</si>
  <si>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</si>
  <si>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</si>
  <si>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</si>
  <si>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</si>
  <si>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</si>
  <si>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</si>
  <si>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</si>
  <si>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</si>
  <si>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</si>
  <si>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</si>
  <si>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</si>
  <si>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</si>
  <si>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</si>
  <si>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</si>
  <si>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</si>
  <si>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</si>
  <si>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</si>
  <si>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</si>
  <si>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</si>
  <si>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</si>
  <si>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</si>
  <si>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</si>
  <si>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</si>
  <si>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</si>
  <si>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</si>
  <si>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</si>
  <si>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</si>
  <si>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</si>
  <si>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</si>
  <si>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</si>
  <si>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</si>
  <si>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</si>
  <si>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</si>
  <si>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</si>
  <si>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</si>
  <si>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</si>
  <si>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</si>
  <si>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</si>
  <si>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</si>
  <si>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</si>
  <si>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</si>
  <si>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</si>
  <si>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</si>
  <si>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</si>
  <si>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</si>
  <si>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</si>
  <si>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</si>
  <si>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</si>
  <si>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</si>
  <si>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</si>
  <si>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</si>
  <si>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</si>
  <si>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</si>
  <si>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</si>
  <si>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</si>
  <si>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</si>
  <si>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</si>
  <si>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</si>
  <si>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</si>
  <si>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</si>
  <si>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</si>
  <si>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</si>
  <si>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</si>
  <si>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</si>
  <si>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</si>
  <si>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</si>
  <si>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</si>
  <si>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</si>
  <si>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</si>
  <si>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</si>
  <si>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</si>
  <si>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</si>
  <si>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</si>
  <si>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</si>
  <si>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</si>
  <si>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</si>
  <si>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</si>
  <si>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</si>
  <si>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</si>
  <si>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</si>
  <si>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</si>
  <si>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</si>
  <si>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</si>
  <si>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</si>
  <si>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</si>
  <si>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</si>
  <si>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</si>
  <si>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</si>
  <si>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</si>
  <si>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</si>
  <si>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</si>
  <si>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</si>
  <si>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</si>
  <si>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</si>
  <si>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</si>
  <si>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</si>
  <si>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</si>
  <si>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</si>
  <si>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</si>
  <si>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</si>
  <si>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</si>
  <si>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</si>
  <si>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</si>
  <si>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</si>
  <si>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</si>
  <si>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</si>
  <si>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</si>
  <si>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</si>
  <si>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</si>
  <si>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</si>
  <si>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</si>
  <si>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</si>
  <si>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</si>
  <si>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</si>
  <si>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</si>
  <si>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</si>
  <si>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</si>
  <si>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</si>
  <si>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</si>
  <si>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</si>
  <si>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</si>
  <si>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</si>
  <si>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</si>
  <si>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</si>
  <si>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</si>
  <si>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</si>
  <si>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</si>
  <si>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</si>
  <si>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</si>
  <si>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</si>
  <si>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</si>
  <si>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</si>
  <si>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</si>
  <si>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</si>
  <si>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</si>
  <si>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</si>
  <si>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</si>
  <si>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</si>
  <si>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</si>
  <si>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</si>
  <si>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</si>
  <si>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</si>
  <si>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</si>
  <si>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</si>
  <si>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</si>
  <si>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</si>
  <si>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</si>
  <si>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</si>
  <si>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</si>
  <si>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</si>
  <si>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</si>
  <si>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</si>
  <si>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</si>
  <si>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</si>
  <si>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</si>
  <si>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</si>
  <si>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</si>
  <si>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</si>
  <si>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</si>
  <si>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</si>
  <si>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</si>
  <si>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</si>
  <si>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</si>
  <si>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</si>
  <si>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</si>
  <si>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</si>
  <si>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</si>
  <si>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</si>
  <si>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</si>
  <si>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</si>
  <si>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</si>
  <si>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</si>
  <si>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</si>
  <si>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</si>
  <si>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</si>
  <si>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</si>
  <si>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</si>
  <si>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</si>
  <si>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</si>
  <si>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</si>
  <si>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</si>
  <si>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</si>
  <si>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</si>
  <si>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</si>
  <si>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</si>
  <si>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</si>
  <si>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</si>
  <si>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</si>
  <si>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</si>
  <si>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</si>
  <si>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</si>
  <si>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</si>
  <si>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</si>
  <si>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</si>
  <si>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</si>
  <si>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</si>
  <si>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</si>
  <si>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</si>
  <si>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</si>
  <si>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</si>
  <si>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</si>
  <si>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</si>
  <si>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</si>
  <si>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</si>
  <si>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</si>
  <si>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</si>
  <si>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</si>
  <si>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</si>
  <si>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</si>
  <si>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</si>
  <si>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</si>
  <si>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</si>
  <si>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</si>
  <si>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</si>
  <si>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</si>
  <si>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</si>
  <si>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</si>
  <si>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</si>
  <si>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</si>
  <si>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</si>
  <si>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</si>
  <si>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</si>
  <si>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</si>
  <si>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</si>
  <si>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</si>
  <si>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</si>
  <si>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</si>
  <si>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</si>
  <si>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</si>
  <si>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</si>
  <si>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</si>
  <si>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</si>
  <si>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</si>
  <si>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</si>
  <si>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</si>
  <si>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</si>
  <si>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</si>
  <si>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</si>
  <si>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</si>
  <si>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</si>
  <si>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</si>
  <si>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</si>
  <si>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</si>
  <si>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</si>
  <si>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</si>
  <si>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</si>
  <si>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</si>
  <si>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</si>
  <si>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</si>
  <si>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</si>
  <si>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</si>
  <si>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</si>
  <si>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</si>
  <si>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</si>
  <si>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</si>
  <si>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</si>
  <si>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</si>
  <si>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</si>
  <si>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</si>
  <si>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</si>
  <si>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</si>
  <si>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</si>
  <si>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</si>
  <si>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</si>
  <si>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</si>
  <si>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</si>
  <si>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</si>
  <si>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</si>
  <si>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</si>
  <si>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</si>
  <si>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</si>
  <si>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</si>
  <si>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</si>
  <si>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</si>
  <si>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</si>
  <si>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</si>
  <si>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</si>
  <si>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</si>
  <si>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</si>
  <si>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</si>
  <si>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</si>
  <si>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</si>
  <si>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</si>
  <si>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</si>
  <si>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</si>
  <si>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</si>
  <si>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</si>
  <si>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</si>
  <si>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</si>
  <si>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</si>
  <si>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</si>
  <si>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</si>
  <si>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</si>
  <si>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</si>
  <si>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</si>
  <si>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</si>
  <si>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</si>
  <si>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</si>
  <si>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</si>
  <si>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</si>
  <si>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</si>
  <si>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</si>
  <si>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</si>
  <si>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</si>
  <si>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</si>
  <si>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</si>
  <si>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</si>
  <si>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</si>
  <si>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</si>
  <si>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</si>
  <si>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</si>
  <si>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</si>
  <si>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</si>
  <si>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</si>
  <si>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</si>
  <si>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</si>
  <si>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</si>
  <si>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</si>
  <si>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</si>
  <si>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</si>
  <si>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</si>
  <si>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</si>
  <si>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</si>
  <si>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</si>
  <si>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</si>
  <si>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</si>
  <si>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</si>
  <si>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</si>
  <si>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</si>
  <si>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</si>
  <si>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</si>
  <si>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</si>
  <si>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</si>
  <si>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</si>
  <si>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</si>
  <si>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</si>
  <si>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</si>
  <si>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</si>
  <si>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</si>
  <si>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</si>
  <si>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</si>
  <si>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</si>
  <si>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</si>
  <si>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</si>
  <si>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</si>
  <si>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</si>
  <si>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</si>
  <si>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</si>
  <si>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</si>
  <si>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</si>
  <si>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</si>
  <si>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</si>
  <si>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</si>
  <si>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</si>
  <si>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</si>
  <si>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</si>
  <si>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</si>
  <si>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</si>
  <si>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</si>
  <si>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</si>
  <si>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</si>
  <si>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</si>
  <si>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</si>
  <si>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</si>
  <si>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</si>
  <si>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</si>
  <si>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</si>
  <si>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</si>
  <si>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</si>
  <si>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</si>
  <si>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</si>
  <si>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</si>
  <si>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</si>
  <si>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</si>
  <si>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</si>
  <si>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</si>
  <si>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</si>
  <si>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</si>
  <si>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</si>
  <si>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</si>
  <si>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</si>
  <si>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</si>
  <si>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</si>
  <si>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</si>
  <si>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</si>
  <si>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</si>
  <si>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</si>
  <si>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</si>
  <si>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</si>
  <si>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</si>
  <si>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</si>
  <si>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</si>
  <si>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</si>
  <si>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</si>
  <si>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</si>
  <si>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</si>
  <si>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</si>
  <si>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</si>
  <si>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</si>
  <si>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</si>
  <si>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</si>
  <si>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</si>
  <si>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</si>
  <si>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</si>
  <si>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</si>
  <si>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</si>
  <si>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</si>
  <si>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</si>
  <si>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</si>
  <si>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</si>
  <si>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</si>
  <si>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</si>
  <si>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</si>
  <si>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</si>
  <si>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</si>
  <si>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</si>
  <si>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</si>
  <si>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</si>
  <si>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</si>
  <si>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</si>
  <si>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</si>
  <si>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</si>
  <si>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</si>
  <si>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</si>
  <si>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</si>
  <si>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</si>
  <si>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</si>
  <si>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</si>
  <si>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</si>
  <si>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</si>
  <si>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</si>
  <si>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</si>
  <si>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</si>
  <si>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</si>
  <si>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</si>
  <si>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</si>
  <si>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</si>
  <si>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</si>
  <si>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</si>
  <si>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</si>
  <si>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</si>
  <si>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</si>
  <si>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</si>
  <si>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</si>
  <si>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</si>
  <si>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</si>
  <si>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</si>
  <si>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</si>
  <si>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</si>
  <si>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</si>
  <si>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</si>
  <si>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</si>
  <si>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</si>
  <si>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</si>
  <si>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</si>
  <si>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</si>
  <si>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</si>
  <si>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</si>
  <si>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</si>
  <si>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</si>
  <si>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</si>
  <si>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</si>
  <si>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</si>
  <si>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</si>
  <si>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</si>
  <si>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</si>
  <si>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</si>
  <si>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</si>
  <si>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</si>
  <si>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</si>
  <si>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</si>
  <si>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</si>
  <si>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</si>
  <si>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</si>
  <si>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</si>
  <si>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</si>
  <si>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</si>
  <si>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</si>
  <si>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</si>
  <si>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</si>
  <si>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</si>
  <si>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</si>
  <si>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</si>
  <si>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</si>
  <si>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</si>
  <si>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</si>
  <si>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</si>
  <si>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</si>
  <si>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</si>
  <si>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</si>
  <si>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</si>
  <si>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</si>
  <si>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</si>
  <si>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</si>
  <si>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</si>
  <si>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</si>
  <si>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</si>
  <si>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</si>
  <si>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</si>
  <si>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</si>
  <si>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</si>
  <si>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</si>
  <si>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</si>
  <si>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</si>
  <si>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</si>
  <si>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</si>
  <si>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</si>
  <si>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</si>
  <si>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</si>
  <si>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</si>
  <si>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</si>
  <si>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</si>
  <si>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</si>
  <si>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</si>
  <si>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</si>
  <si>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</si>
  <si>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</si>
  <si>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</si>
  <si>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</si>
  <si>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</si>
  <si>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</si>
  <si>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</si>
  <si>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</si>
  <si>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</si>
  <si>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</si>
  <si>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</si>
  <si>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</si>
  <si>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</si>
  <si>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</si>
  <si>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</si>
  <si>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</si>
  <si>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</si>
  <si>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</si>
  <si>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</si>
  <si>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</si>
  <si>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</si>
  <si>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</si>
  <si>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</si>
  <si>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</si>
  <si>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</si>
  <si>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</si>
  <si>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</si>
  <si>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</si>
  <si>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</si>
  <si>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</si>
  <si>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</si>
  <si>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</si>
  <si>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</si>
  <si>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</si>
  <si>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</si>
  <si>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</si>
  <si>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</si>
  <si>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</si>
  <si>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</si>
  <si>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</si>
  <si>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</si>
  <si>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</si>
  <si>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</si>
  <si>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</si>
  <si>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</si>
  <si>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</si>
  <si>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</si>
  <si>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</si>
  <si>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</si>
  <si>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</si>
  <si>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</si>
  <si>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</si>
  <si>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</si>
  <si>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</si>
  <si>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</si>
  <si>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</si>
  <si>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</si>
  <si>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</si>
  <si>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</si>
  <si>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</si>
  <si>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</si>
  <si>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</si>
  <si>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</si>
  <si>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</si>
  <si>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</si>
  <si>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</si>
  <si>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</si>
  <si>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</si>
  <si>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</si>
  <si>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</si>
  <si>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</si>
  <si>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</si>
  <si>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</si>
  <si>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</si>
  <si>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</si>
  <si>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</si>
  <si>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</si>
  <si>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</si>
  <si>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</si>
  <si>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</si>
  <si>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</si>
  <si>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</si>
  <si>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</si>
  <si>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</si>
  <si>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</si>
  <si>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</si>
  <si>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</si>
  <si>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</si>
  <si>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</si>
  <si>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</si>
  <si>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</si>
  <si>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</si>
  <si>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</si>
  <si>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</si>
  <si>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</si>
  <si>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</si>
  <si>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</si>
  <si>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</si>
  <si>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</si>
  <si>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</si>
  <si>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</si>
  <si>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</si>
  <si>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</si>
  <si>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</si>
  <si>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</si>
  <si>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</si>
  <si>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</si>
  <si>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</si>
  <si>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</si>
  <si>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</si>
  <si>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</si>
  <si>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</si>
  <si>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</si>
  <si>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</si>
  <si>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</si>
  <si>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</si>
  <si>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</si>
  <si>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</si>
  <si>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</si>
  <si>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</si>
  <si>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</si>
  <si>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</si>
  <si>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</si>
  <si>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</si>
  <si>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</si>
  <si>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</si>
  <si>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</si>
  <si>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</si>
  <si>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</si>
  <si>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</si>
  <si>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</si>
  <si>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</si>
  <si>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</si>
  <si>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</si>
  <si>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</si>
  <si>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</si>
  <si>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</si>
  <si>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</si>
  <si>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</si>
  <si>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</si>
  <si>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</si>
  <si>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</si>
  <si>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</si>
  <si>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</si>
  <si>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</si>
  <si>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</si>
  <si>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</si>
  <si>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</si>
  <si>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</si>
  <si>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</si>
  <si>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</si>
  <si>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</si>
  <si>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</si>
  <si>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</si>
  <si>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</si>
  <si>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</si>
  <si>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</si>
  <si>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</si>
  <si>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</si>
  <si>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</si>
  <si>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</si>
  <si>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</si>
  <si>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</si>
  <si>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</si>
  <si>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</si>
  <si>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</si>
  <si>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</si>
  <si>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</si>
  <si>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</si>
  <si>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</si>
  <si>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</si>
  <si>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</si>
  <si>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</si>
  <si>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</si>
  <si>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</si>
  <si>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</si>
  <si>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</si>
  <si>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</si>
  <si>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</si>
  <si>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</si>
  <si>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</si>
  <si>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</si>
  <si>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</si>
  <si>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</si>
  <si>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</si>
  <si>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</si>
  <si>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</si>
  <si>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</si>
  <si>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</si>
  <si>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</si>
  <si>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</si>
  <si>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</si>
  <si>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</si>
  <si>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</si>
  <si>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</si>
  <si>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</si>
  <si>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</si>
  <si>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</si>
  <si>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</si>
  <si>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</si>
  <si>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</si>
  <si>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</si>
  <si>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</si>
  <si>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</si>
  <si>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</si>
  <si>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</si>
  <si>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</si>
  <si>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</si>
  <si>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</si>
  <si>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</si>
  <si>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</si>
  <si>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</si>
  <si>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</si>
  <si>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</si>
  <si>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</si>
  <si>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</si>
  <si>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</si>
  <si>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</si>
  <si>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</si>
  <si>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</si>
  <si>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</si>
  <si>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</si>
  <si>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</si>
  <si>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</si>
  <si>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</si>
  <si>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</si>
  <si>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</si>
  <si>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</si>
  <si>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</si>
  <si>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</si>
  <si>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</si>
  <si>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</si>
  <si>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</si>
  <si>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</si>
  <si>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</si>
  <si>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</si>
  <si>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</si>
  <si>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</si>
  <si>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</si>
  <si>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</si>
  <si>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</si>
  <si>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</si>
  <si>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</si>
  <si>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</si>
  <si>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</si>
  <si>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</si>
  <si>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</si>
  <si>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</si>
  <si>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</si>
  <si>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</si>
  <si>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</si>
  <si>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</si>
  <si>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</si>
  <si>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</si>
  <si>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</si>
  <si>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</si>
  <si>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</si>
  <si>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</si>
  <si>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</si>
  <si>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</si>
  <si>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</si>
  <si>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</si>
  <si>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</si>
  <si>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</si>
  <si>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</si>
  <si>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</si>
  <si>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</si>
  <si>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</si>
  <si>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</si>
  <si>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</si>
  <si>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</si>
  <si>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</si>
  <si>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</si>
  <si>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</si>
  <si>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</si>
  <si>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</si>
  <si>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</si>
  <si>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</si>
  <si>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</si>
  <si>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</si>
  <si>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</si>
  <si>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</si>
  <si>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</si>
  <si>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</si>
  <si>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</si>
  <si>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</si>
  <si>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</si>
  <si>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</si>
  <si>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</si>
  <si>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</si>
  <si>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</si>
  <si>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</si>
  <si>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</si>
  <si>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</si>
  <si>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</si>
  <si>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</si>
  <si>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</si>
  <si>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</si>
  <si>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</si>
  <si>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</si>
  <si>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</si>
  <si>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</si>
  <si>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</si>
  <si>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</si>
  <si>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</si>
  <si>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</si>
  <si>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</si>
  <si>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</si>
  <si>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</si>
  <si>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</si>
  <si>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</si>
  <si>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</si>
  <si>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</si>
  <si>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</si>
  <si>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</si>
  <si>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</si>
  <si>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</si>
  <si>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</si>
  <si>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</si>
  <si>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</si>
  <si>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</si>
  <si>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</si>
  <si>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</si>
  <si>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</si>
  <si>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</si>
  <si>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</si>
  <si>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</si>
  <si>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</si>
  <si>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</si>
  <si>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</si>
  <si>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</si>
  <si>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</si>
  <si>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</si>
  <si>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</si>
  <si>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</si>
  <si>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</si>
  <si>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</si>
  <si>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</si>
  <si>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</si>
  <si>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</si>
  <si>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</si>
  <si>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</si>
  <si>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</si>
  <si>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</si>
  <si>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</si>
  <si>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</si>
  <si>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</si>
  <si>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</si>
  <si>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</si>
  <si>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</si>
  <si>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</si>
  <si>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</si>
  <si>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</si>
  <si>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</si>
  <si>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</si>
  <si>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</si>
  <si>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</si>
  <si>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</si>
  <si>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</si>
  <si>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</si>
  <si>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</si>
  <si>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</si>
  <si>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</si>
  <si>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</si>
  <si>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</si>
  <si>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</si>
  <si>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</si>
  <si>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</si>
  <si>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</si>
  <si>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</si>
  <si>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</si>
  <si>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</si>
  <si>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</si>
  <si>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</si>
  <si>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</si>
  <si>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</si>
  <si>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</si>
  <si>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</si>
  <si>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</si>
  <si>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</si>
  <si>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</si>
  <si>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</si>
  <si>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</si>
  <si>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</si>
  <si>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</si>
  <si>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</si>
  <si>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</si>
  <si>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</si>
  <si>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</si>
  <si>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</si>
  <si>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</si>
  <si>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</si>
  <si>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</si>
  <si>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</si>
  <si>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</si>
  <si>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</si>
  <si>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</si>
  <si>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</si>
  <si>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</si>
  <si>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</si>
  <si>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</si>
  <si>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</si>
  <si>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</si>
  <si>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</si>
  <si>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</si>
  <si>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</si>
  <si>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</si>
  <si>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</si>
  <si>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</si>
  <si>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</si>
  <si>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</si>
  <si>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</si>
  <si>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</si>
  <si>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</si>
  <si>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</si>
  <si>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</si>
  <si>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</si>
  <si>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</si>
  <si>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</si>
  <si>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</si>
  <si>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</si>
  <si>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</si>
  <si>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</si>
  <si>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</si>
  <si>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</si>
  <si>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</si>
  <si>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</si>
  <si>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</si>
  <si>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</si>
  <si>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</si>
  <si>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</si>
  <si>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</si>
  <si>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</si>
  <si>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</si>
  <si>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</si>
  <si>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</si>
  <si>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</si>
  <si>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</si>
  <si>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</si>
  <si>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</si>
  <si>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</si>
  <si>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</si>
  <si>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</si>
  <si>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</si>
  <si>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</si>
  <si>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</si>
  <si>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</si>
  <si>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</si>
  <si>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</si>
  <si>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</si>
  <si>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</si>
  <si>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</si>
  <si>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</si>
  <si>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</si>
  <si>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</si>
  <si>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</si>
  <si>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</si>
  <si>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</si>
  <si>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</si>
  <si>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</si>
  <si>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</si>
  <si>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</si>
  <si>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</si>
  <si>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</si>
  <si>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</si>
  <si>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</si>
  <si>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</si>
  <si>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</si>
  <si>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</si>
  <si>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</si>
  <si>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</si>
  <si>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</si>
  <si>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</si>
  <si>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</si>
  <si>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</si>
  <si>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</si>
  <si>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</si>
  <si>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</si>
  <si>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</si>
  <si>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</si>
  <si>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</si>
  <si>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</si>
  <si>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</si>
  <si>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</si>
  <si>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</si>
  <si>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</si>
  <si>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</si>
  <si>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</si>
  <si>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</si>
  <si>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</si>
  <si>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</si>
  <si>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</si>
  <si>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</si>
  <si>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</si>
  <si>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</si>
  <si>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</si>
  <si>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</si>
  <si>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</si>
  <si>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</si>
  <si>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</si>
  <si>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</si>
  <si>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</si>
  <si>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</si>
  <si>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</si>
  <si>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</si>
  <si>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</si>
  <si>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</si>
  <si>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</si>
  <si>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</si>
  <si>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</si>
  <si>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</si>
  <si>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</si>
  <si>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</si>
  <si>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</si>
  <si>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</si>
  <si>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</si>
  <si>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</si>
  <si>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</si>
  <si>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</si>
  <si>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</si>
  <si>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</si>
  <si>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</si>
  <si>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</si>
  <si>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</si>
  <si>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</si>
  <si>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</si>
  <si>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</si>
  <si>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</si>
  <si>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</si>
  <si>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</si>
  <si>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</si>
  <si>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</si>
  <si>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</si>
  <si>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</si>
  <si>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</si>
  <si>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</si>
  <si>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</si>
  <si>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</si>
  <si>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</si>
  <si>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</si>
  <si>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</si>
  <si>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</si>
  <si>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</si>
  <si>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</si>
  <si>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</si>
  <si>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</si>
  <si>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</si>
  <si>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</si>
  <si>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</si>
  <si>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</si>
  <si>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</si>
  <si>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</si>
  <si>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</si>
  <si>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</si>
  <si>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</si>
  <si>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</si>
  <si>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</si>
  <si>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</si>
  <si>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</si>
  <si>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</si>
  <si>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</si>
  <si>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</si>
  <si>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</si>
  <si>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</si>
  <si>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</si>
  <si>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</si>
  <si>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</si>
  <si>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</si>
  <si>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</si>
  <si>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</si>
  <si>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</si>
  <si>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</si>
  <si>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</si>
  <si>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</si>
  <si>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</si>
  <si>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</si>
  <si>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</si>
  <si>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</si>
  <si>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</si>
  <si>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</si>
  <si>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</si>
  <si>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</si>
  <si>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</si>
  <si>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</si>
  <si>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</si>
  <si>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</si>
  <si>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</si>
  <si>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</si>
  <si>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</si>
  <si>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</si>
  <si>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</si>
  <si>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</si>
  <si>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</si>
  <si>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</si>
  <si>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</si>
  <si>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</si>
  <si>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</si>
  <si>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</si>
  <si>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</si>
  <si>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</si>
  <si>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</si>
  <si>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</si>
  <si>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</si>
  <si>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</si>
  <si>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</si>
  <si>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</si>
  <si>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</si>
  <si>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</si>
  <si>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</si>
  <si>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</si>
  <si>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</si>
  <si>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</si>
  <si>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</si>
  <si>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</si>
  <si>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</si>
  <si>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</si>
  <si>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</si>
  <si>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</si>
  <si>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</si>
  <si>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</si>
  <si>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</si>
  <si>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</si>
  <si>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</si>
  <si>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</si>
  <si>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</si>
  <si>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</si>
  <si>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</si>
  <si>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</si>
  <si>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</si>
  <si>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</si>
  <si>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</si>
  <si>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</si>
  <si>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</si>
  <si>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</si>
  <si>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</si>
  <si>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</si>
  <si>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</si>
  <si>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</si>
  <si>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</si>
  <si>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</si>
  <si>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</si>
  <si>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</si>
  <si>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</si>
  <si>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</si>
  <si>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</si>
  <si>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</si>
  <si>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</si>
  <si>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</si>
  <si>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</si>
  <si>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</si>
  <si>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</si>
  <si>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</si>
  <si>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</si>
  <si>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</si>
  <si>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</si>
  <si>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</si>
  <si>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</si>
  <si>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</si>
  <si>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</si>
  <si>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</si>
  <si>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</si>
  <si>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</si>
  <si>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</si>
  <si>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</si>
  <si>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</si>
  <si>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</si>
  <si>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</si>
  <si>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</si>
  <si>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</si>
  <si>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</si>
  <si>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</si>
  <si>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</si>
  <si>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</si>
  <si>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</si>
  <si>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</si>
  <si>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</si>
  <si>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</si>
  <si>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</si>
  <si>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</si>
  <si>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</si>
  <si>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</si>
  <si>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</si>
  <si>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</si>
  <si>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</si>
  <si>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</si>
  <si>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</si>
  <si>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</si>
  <si>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</si>
  <si>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</si>
  <si>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</si>
  <si>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</si>
  <si>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</si>
  <si>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</si>
  <si>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</si>
  <si>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</si>
  <si>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</si>
  <si>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</si>
  <si>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</si>
  <si>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</si>
  <si>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</si>
  <si>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</si>
  <si>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</si>
  <si>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</si>
  <si>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</si>
  <si>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</si>
  <si>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</si>
  <si>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</si>
  <si>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</si>
  <si>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</si>
  <si>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</si>
  <si>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</si>
  <si>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</si>
  <si>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</si>
  <si>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</si>
  <si>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</si>
  <si>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</si>
  <si>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</si>
  <si>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</si>
  <si>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</si>
  <si>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</si>
  <si>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</si>
  <si>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</si>
  <si>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</si>
  <si>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</si>
  <si>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</si>
  <si>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</si>
  <si>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</si>
  <si>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</si>
  <si>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</si>
  <si>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</si>
  <si>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</si>
  <si>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</si>
  <si>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</si>
  <si>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</si>
  <si>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</si>
  <si>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</si>
  <si>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</si>
  <si>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</si>
  <si>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</si>
  <si>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</si>
  <si>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</si>
  <si>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</si>
  <si>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</si>
  <si>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</si>
  <si>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</si>
  <si>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</si>
  <si>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</si>
  <si>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</si>
  <si>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</si>
  <si>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</si>
  <si>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</si>
  <si>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</si>
  <si>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</si>
  <si>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</si>
  <si>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</si>
  <si>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</si>
  <si>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</si>
  <si>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</si>
  <si>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</si>
  <si>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</si>
  <si>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</si>
  <si>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</si>
  <si>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</si>
  <si>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</si>
  <si>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</si>
  <si>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</si>
  <si>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</si>
  <si>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</si>
  <si>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</si>
  <si>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</si>
  <si>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</si>
  <si>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</si>
  <si>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</si>
  <si>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</si>
  <si>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</si>
  <si>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</si>
  <si>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</si>
  <si>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</si>
  <si>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</si>
  <si>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</si>
  <si>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</si>
  <si>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</si>
  <si>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</si>
  <si>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</si>
  <si>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</si>
  <si>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</si>
  <si>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</si>
  <si>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</si>
  <si>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</si>
  <si>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</si>
  <si>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</si>
  <si>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</si>
  <si>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</si>
  <si>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</si>
  <si>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</si>
  <si>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</si>
  <si>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</si>
  <si>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</si>
  <si>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</si>
  <si>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</si>
  <si>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</si>
  <si>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</si>
  <si>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</si>
  <si>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</si>
  <si>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</si>
  <si>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</si>
  <si>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</si>
  <si>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</si>
  <si>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</si>
  <si>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</si>
  <si>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</si>
  <si>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</si>
  <si>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</si>
  <si>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</si>
  <si>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</si>
  <si>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</si>
  <si>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</si>
  <si>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</si>
  <si>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</si>
  <si>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</si>
  <si>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</si>
  <si>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</si>
  <si>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</si>
  <si>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</si>
  <si>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</si>
  <si>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</si>
  <si>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</si>
  <si>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</si>
  <si>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</si>
  <si>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</si>
  <si>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</si>
  <si>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</si>
  <si>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</si>
  <si>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</si>
  <si>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</si>
  <si>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</si>
  <si>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</si>
  <si>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</si>
  <si>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</si>
  <si>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</si>
  <si>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</si>
  <si>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</si>
  <si>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</si>
  <si>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</si>
  <si>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</si>
  <si>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</si>
  <si>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</si>
  <si>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</si>
  <si>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</si>
  <si>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</si>
  <si>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</si>
  <si>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</si>
  <si>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</si>
  <si>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</si>
  <si>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</si>
  <si>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</si>
  <si>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</si>
  <si>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</si>
  <si>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</si>
  <si>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</si>
  <si>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</si>
  <si>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</si>
  <si>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</si>
  <si>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</si>
  <si>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</si>
  <si>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</si>
  <si>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</si>
  <si>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</si>
  <si>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</si>
  <si>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</si>
  <si>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</si>
  <si>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</si>
  <si>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</si>
  <si>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</si>
  <si>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</si>
  <si>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</si>
  <si>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</si>
  <si>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</si>
  <si>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</si>
  <si>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</si>
  <si>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</si>
  <si>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</si>
  <si>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</si>
  <si>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</si>
  <si>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</si>
  <si>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</si>
  <si>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</si>
  <si>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</si>
  <si>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</si>
  <si>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</si>
  <si>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</si>
  <si>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</si>
  <si>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</si>
  <si>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</si>
  <si>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</si>
  <si>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</si>
  <si>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</si>
  <si>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</si>
  <si>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</si>
  <si>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</si>
  <si>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</si>
  <si>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</si>
  <si>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</si>
  <si>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</si>
  <si>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</si>
  <si>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</si>
  <si>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</si>
  <si>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</si>
  <si>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</si>
  <si>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</si>
  <si>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</si>
  <si>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</si>
  <si>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</si>
  <si>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</si>
  <si>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</si>
  <si>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</si>
  <si>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</si>
  <si>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</si>
  <si>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</si>
  <si>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</si>
  <si>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</si>
  <si>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</si>
  <si>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</si>
  <si>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</si>
  <si>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</si>
  <si>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</si>
  <si>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</si>
  <si>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</si>
  <si>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</si>
  <si>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</si>
  <si>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</si>
  <si>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</si>
  <si>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</si>
  <si>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</si>
  <si>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</si>
  <si>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</si>
  <si>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</si>
  <si>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</si>
  <si>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</si>
  <si>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</si>
  <si>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</si>
  <si>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</si>
  <si>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</si>
  <si>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</si>
  <si>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</si>
  <si>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</si>
  <si>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</si>
  <si>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</si>
  <si>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</si>
  <si>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</si>
  <si>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</si>
  <si>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</si>
  <si>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</si>
  <si>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</si>
  <si>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</si>
  <si>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</si>
  <si>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</si>
  <si>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</si>
  <si>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</si>
  <si>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</si>
  <si>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</si>
  <si>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</si>
  <si>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</si>
  <si>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</si>
  <si>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</si>
  <si>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</si>
  <si>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</si>
  <si>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</si>
  <si>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</si>
  <si>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</si>
  <si>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</si>
  <si>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</si>
  <si>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</si>
  <si>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</si>
  <si>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</si>
  <si>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</si>
  <si>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</si>
  <si>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</si>
  <si>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</si>
  <si>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</si>
  <si>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</si>
  <si>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</si>
  <si>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</si>
  <si>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</si>
  <si>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</si>
  <si>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</si>
  <si>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</si>
  <si>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</si>
  <si>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</si>
  <si>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</si>
  <si>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</si>
  <si>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</si>
  <si>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</si>
  <si>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</si>
  <si>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</si>
  <si>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</si>
  <si>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</si>
  <si>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</si>
  <si>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</si>
  <si>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</si>
  <si>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</si>
  <si>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</si>
  <si>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</si>
  <si>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</si>
  <si>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</si>
  <si>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</si>
  <si>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</si>
  <si>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</si>
  <si>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</si>
  <si>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</si>
  <si>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</si>
  <si>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</si>
  <si>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</si>
  <si>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</si>
  <si>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</si>
  <si>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</si>
  <si>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</si>
  <si>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</si>
  <si>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</si>
  <si>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</si>
  <si>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</si>
  <si>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</si>
  <si>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</si>
  <si>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</si>
  <si>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</si>
  <si>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</si>
  <si>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</si>
  <si>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</si>
  <si>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</si>
  <si>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</si>
  <si>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</si>
  <si>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</si>
  <si>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</si>
  <si>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</si>
  <si>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</si>
  <si>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</si>
  <si>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</si>
  <si>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</si>
  <si>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</si>
  <si>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</si>
  <si>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</si>
  <si>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</si>
  <si>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</si>
  <si>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</si>
  <si>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</si>
  <si>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</si>
  <si>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</si>
  <si>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</si>
  <si>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</si>
  <si>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</si>
  <si>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</si>
  <si>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</si>
  <si>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</si>
  <si>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</si>
  <si>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</si>
  <si>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</si>
  <si>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</si>
  <si>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</si>
  <si>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</si>
  <si>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</si>
  <si>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</si>
  <si>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</si>
  <si>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</si>
  <si>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</si>
  <si>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</si>
  <si>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</si>
  <si>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</si>
  <si>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</si>
  <si>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</si>
  <si>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</si>
  <si>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</si>
  <si>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</si>
  <si>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</si>
  <si>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</si>
  <si>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</si>
  <si>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</si>
  <si>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</si>
  <si>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</si>
  <si>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</si>
  <si>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</si>
  <si>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</si>
  <si>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</si>
  <si>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</si>
  <si>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</si>
  <si>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</si>
  <si>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</si>
  <si>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</si>
  <si>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</si>
  <si>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</si>
  <si>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</si>
  <si>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</si>
  <si>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</si>
  <si>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</si>
  <si>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</si>
  <si>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</si>
  <si>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</si>
  <si>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</si>
  <si>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</si>
  <si>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</si>
  <si>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</si>
  <si>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</si>
  <si>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</si>
  <si>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</si>
  <si>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</si>
  <si>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</si>
  <si>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</si>
  <si>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</si>
  <si>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</si>
  <si>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</si>
  <si>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</si>
  <si>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</si>
  <si>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</si>
  <si>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</si>
  <si>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</si>
  <si>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</si>
  <si>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</si>
  <si>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</si>
  <si>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</si>
  <si>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</si>
  <si>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</si>
  <si>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</si>
  <si>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</si>
  <si>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</si>
  <si>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</si>
  <si>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</si>
  <si>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</si>
  <si>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</si>
  <si>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</si>
  <si>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</si>
  <si>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</si>
  <si>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</si>
  <si>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</si>
  <si>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</si>
  <si>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</si>
  <si>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</si>
  <si>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</si>
  <si>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</si>
  <si>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</si>
  <si>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</si>
  <si>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</si>
  <si>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</si>
  <si>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</si>
  <si>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</si>
  <si>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</si>
  <si>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</si>
  <si>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</si>
  <si>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</si>
  <si>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</si>
  <si>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</si>
  <si>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</si>
  <si>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</si>
  <si>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</si>
  <si>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</si>
  <si>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</si>
  <si>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</si>
  <si>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</si>
  <si>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</si>
  <si>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</si>
  <si>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</si>
  <si>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</si>
  <si>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</si>
  <si>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</si>
  <si>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</si>
  <si>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</si>
  <si>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</si>
  <si>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</si>
  <si>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</si>
  <si>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</si>
  <si>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</si>
  <si>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</si>
  <si>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</si>
  <si>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</si>
  <si>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</si>
  <si>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</si>
  <si>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</si>
  <si>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</si>
  <si>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</si>
  <si>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</si>
  <si>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</si>
  <si>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</si>
  <si>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</si>
  <si>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</si>
  <si>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</si>
  <si>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</si>
  <si>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</si>
  <si>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</si>
  <si>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</si>
  <si>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</si>
  <si>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</si>
  <si>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</si>
  <si>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</si>
  <si>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</si>
  <si>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</si>
  <si>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</si>
  <si>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</si>
  <si>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</si>
  <si>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</si>
  <si>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</si>
  <si>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</si>
  <si>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</si>
  <si>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</si>
  <si>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</si>
  <si>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</si>
  <si>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</si>
  <si>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</si>
  <si>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</si>
  <si>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</si>
  <si>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</si>
  <si>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</si>
  <si>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</si>
  <si>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</si>
  <si>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</si>
  <si>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</si>
  <si>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</si>
  <si>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</si>
  <si>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</si>
  <si>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</si>
  <si>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</si>
  <si>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</si>
  <si>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</si>
  <si>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</si>
  <si>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</si>
  <si>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</si>
  <si>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</si>
  <si>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</si>
  <si>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</si>
  <si>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</si>
  <si>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</si>
  <si>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</si>
  <si>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</si>
  <si>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</si>
  <si>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</si>
  <si>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</si>
  <si>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</si>
  <si>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</si>
  <si>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</si>
  <si>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</si>
  <si>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</si>
  <si>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</si>
  <si>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</si>
  <si>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</si>
  <si>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</si>
  <si>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</si>
  <si>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</si>
  <si>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</si>
  <si>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</si>
  <si>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</si>
  <si>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</si>
  <si>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</si>
  <si>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</si>
  <si>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</si>
  <si>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</si>
  <si>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</si>
  <si>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</si>
  <si>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</si>
  <si>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</si>
  <si>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</si>
  <si>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</si>
  <si>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</si>
  <si>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</si>
  <si>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</si>
  <si>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</si>
  <si>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</si>
  <si>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</si>
  <si>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</si>
  <si>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</si>
  <si>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</si>
  <si>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</si>
  <si>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</si>
  <si>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</si>
  <si>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</si>
  <si>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</si>
  <si>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</si>
  <si>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</si>
  <si>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</si>
  <si>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</si>
  <si>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</si>
  <si>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</si>
  <si>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</si>
  <si>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</si>
  <si>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</si>
  <si>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</si>
  <si>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</si>
  <si>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</si>
  <si>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</si>
  <si>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</si>
  <si>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</si>
  <si>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</si>
  <si>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</si>
  <si>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</si>
  <si>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</si>
  <si>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</si>
  <si>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</si>
  <si>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</si>
  <si>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</si>
  <si>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</si>
  <si>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</si>
  <si>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</si>
  <si>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</si>
  <si>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</si>
  <si>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</si>
  <si>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</si>
  <si>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</si>
  <si>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</si>
  <si>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</si>
  <si>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</si>
  <si>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</si>
  <si>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</si>
  <si>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</si>
  <si>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</si>
  <si>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</si>
  <si>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</si>
  <si>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</si>
  <si>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</si>
  <si>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</si>
  <si>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</si>
  <si>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</si>
  <si>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</si>
  <si>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</si>
  <si>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</si>
  <si>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</si>
  <si>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</si>
  <si>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</si>
  <si>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</si>
  <si>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</si>
  <si>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</si>
  <si>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</si>
  <si>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</si>
  <si>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</si>
  <si>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</si>
  <si>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</si>
  <si>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</si>
  <si>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</si>
  <si>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</si>
  <si>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</si>
  <si>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</si>
  <si>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</si>
  <si>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</si>
  <si>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</si>
  <si>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</si>
  <si>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</si>
  <si>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</si>
  <si>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</si>
  <si>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</si>
  <si>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</si>
  <si>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</si>
  <si>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</si>
  <si>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</si>
  <si>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</si>
  <si>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</si>
  <si>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</si>
  <si>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</si>
  <si>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</si>
  <si>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</si>
  <si>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</si>
  <si>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</si>
  <si>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</si>
  <si>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</si>
  <si>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</si>
  <si>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</si>
  <si>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</si>
  <si>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</si>
  <si>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</si>
  <si>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</si>
  <si>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</si>
  <si>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</si>
  <si>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</si>
  <si>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</si>
  <si>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</si>
  <si>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</si>
  <si>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</si>
  <si>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</si>
  <si>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</si>
  <si>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</si>
  <si>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</si>
  <si>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</si>
  <si>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</si>
  <si>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</si>
  <si>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</si>
  <si>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</si>
  <si>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</si>
  <si>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</si>
  <si>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</si>
  <si>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</si>
  <si>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</si>
  <si>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</si>
  <si>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</si>
  <si>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</si>
  <si>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</si>
  <si>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</si>
  <si>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</si>
  <si>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</si>
  <si>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</si>
  <si>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</si>
  <si>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</si>
  <si>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</si>
  <si>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</si>
  <si>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</si>
  <si>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</si>
  <si>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</si>
  <si>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</si>
  <si>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</si>
  <si>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</si>
  <si>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</si>
  <si>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</si>
  <si>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</si>
  <si>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</si>
  <si>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</si>
  <si>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</si>
  <si>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</si>
  <si>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</si>
  <si>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</si>
  <si>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</si>
  <si>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</si>
  <si>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</si>
  <si>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</si>
  <si>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</si>
  <si>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</si>
  <si>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</si>
  <si>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</si>
  <si>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</si>
  <si>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</si>
  <si>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</si>
  <si>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</si>
  <si>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</si>
  <si>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</si>
  <si>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</si>
  <si>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</si>
  <si>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</si>
  <si>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</si>
  <si>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</si>
  <si>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</si>
  <si>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</si>
  <si>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</si>
  <si>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</si>
  <si>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</si>
  <si>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</si>
  <si>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</si>
  <si>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</si>
  <si>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</si>
  <si>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</si>
  <si>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</si>
  <si>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</si>
  <si>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</si>
  <si>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</si>
  <si>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</si>
  <si>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</si>
  <si>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</si>
  <si>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</si>
  <si>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</si>
  <si>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</si>
  <si>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</si>
  <si>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</si>
  <si>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</si>
  <si>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</si>
  <si>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</si>
  <si>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</si>
  <si>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</si>
  <si>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</si>
  <si>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</si>
  <si>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</si>
  <si>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</si>
  <si>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</si>
  <si>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</si>
  <si>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</si>
  <si>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</si>
  <si>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</si>
  <si>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</si>
  <si>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</si>
  <si>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</si>
  <si>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</si>
  <si>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</si>
  <si>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</si>
  <si>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</si>
  <si>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</si>
  <si>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</si>
  <si>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</si>
  <si>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</si>
  <si>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</si>
  <si>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</si>
  <si>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</si>
  <si>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</si>
  <si>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</si>
  <si>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</si>
  <si>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</si>
  <si>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</si>
  <si>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</si>
  <si>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</si>
  <si>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</si>
  <si>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</si>
  <si>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</si>
  <si>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</si>
  <si>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</si>
  <si>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</si>
  <si>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</si>
  <si>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</si>
  <si>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</si>
  <si>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</si>
  <si>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</si>
  <si>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</si>
  <si>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</si>
  <si>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</si>
  <si>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</si>
  <si>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</si>
  <si>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</si>
  <si>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</si>
  <si>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</si>
  <si>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</si>
  <si>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</si>
  <si>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</si>
  <si>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</si>
  <si>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</si>
  <si>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</si>
  <si>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</si>
  <si>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</si>
  <si>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</si>
  <si>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</si>
  <si>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</si>
  <si>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</si>
  <si>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</si>
  <si>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</si>
  <si>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</si>
  <si>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</si>
  <si>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</si>
  <si>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</si>
  <si>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</si>
  <si>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</si>
  <si>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</si>
  <si>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</si>
  <si>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</si>
  <si>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</si>
  <si>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</si>
  <si>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</si>
  <si>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</si>
  <si>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</si>
  <si>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</si>
  <si>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</si>
  <si>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</si>
  <si>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</si>
  <si>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</si>
  <si>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</si>
  <si>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</si>
  <si>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</si>
  <si>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</si>
  <si>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</si>
  <si>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</si>
  <si>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</si>
  <si>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</si>
  <si>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</si>
  <si>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</si>
  <si>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</si>
  <si>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</si>
  <si>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</si>
  <si>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</si>
  <si>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</si>
  <si>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</si>
  <si>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</si>
  <si>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</si>
  <si>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</si>
  <si>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</si>
  <si>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</si>
  <si>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</si>
  <si>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</si>
  <si>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</si>
  <si>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</si>
  <si>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</si>
  <si>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</si>
  <si>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</si>
  <si>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</si>
  <si>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</si>
  <si>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</si>
  <si>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</si>
  <si>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</si>
  <si>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</si>
  <si>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</si>
  <si>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</si>
  <si>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</si>
  <si>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</si>
  <si>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</si>
  <si>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</si>
  <si>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</si>
  <si>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</si>
  <si>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</si>
  <si>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</si>
  <si>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</si>
  <si>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</si>
  <si>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</si>
  <si>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</si>
  <si>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</si>
  <si>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</si>
  <si>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</si>
  <si>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</si>
  <si>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</si>
  <si>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</si>
  <si>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</si>
  <si>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</si>
  <si>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</si>
  <si>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</si>
  <si>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</si>
  <si>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</si>
  <si>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</si>
  <si>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</si>
  <si>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</si>
  <si>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</si>
  <si>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</si>
  <si>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</si>
  <si>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</si>
  <si>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</si>
  <si>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</si>
  <si>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</si>
  <si>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</si>
  <si>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</si>
  <si>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</si>
  <si>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</si>
  <si>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</si>
  <si>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</si>
  <si>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</si>
  <si>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</si>
  <si>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</si>
  <si>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</si>
  <si>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</si>
  <si>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</si>
  <si>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</si>
  <si>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</si>
  <si>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</si>
  <si>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</si>
  <si>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</si>
  <si>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</si>
  <si>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</si>
  <si>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</si>
  <si>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</si>
  <si>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</si>
  <si>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</si>
  <si>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</si>
  <si>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</si>
  <si>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</si>
  <si>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</si>
  <si>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</si>
  <si>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</si>
  <si>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</si>
  <si>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</si>
  <si>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</si>
  <si>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</si>
  <si>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</si>
  <si>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</si>
  <si>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</si>
  <si>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</si>
  <si>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</si>
  <si>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</si>
  <si>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</si>
  <si>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</si>
  <si>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</si>
  <si>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</si>
  <si>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</si>
  <si>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</si>
  <si>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</si>
  <si>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</si>
  <si>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</si>
  <si>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</si>
  <si>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</si>
  <si>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</si>
  <si>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</si>
  <si>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</si>
  <si>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</si>
  <si>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</si>
  <si>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</si>
  <si>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</si>
  <si>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</si>
  <si>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</si>
  <si>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</si>
  <si>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</si>
  <si>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</si>
  <si>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</si>
  <si>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</si>
  <si>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</si>
  <si>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</si>
  <si>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</si>
  <si>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</si>
  <si>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</si>
  <si>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</si>
  <si>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</si>
  <si>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</si>
  <si>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</si>
  <si>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</si>
  <si>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</si>
  <si>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</si>
  <si>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</si>
  <si>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</si>
  <si>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</si>
  <si>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</si>
  <si>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</si>
  <si>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</si>
  <si>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</si>
  <si>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</si>
  <si>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</si>
  <si>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</si>
  <si>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</si>
  <si>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</si>
  <si>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</si>
  <si>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</si>
  <si>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</si>
  <si>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</si>
  <si>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</si>
  <si>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</si>
  <si>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</si>
  <si>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</si>
  <si>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</si>
  <si>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</si>
  <si>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</si>
  <si>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</si>
  <si>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</si>
  <si>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</si>
  <si>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</si>
  <si>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</si>
  <si>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</si>
  <si>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</si>
  <si>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</si>
  <si>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</si>
  <si>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</si>
  <si>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</si>
  <si>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</si>
  <si>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</si>
  <si>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</si>
  <si>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</si>
  <si>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</si>
  <si>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</si>
  <si>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</si>
  <si>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</si>
  <si>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</si>
  <si>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</si>
  <si>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</si>
  <si>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</si>
  <si>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</si>
  <si>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</si>
  <si>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</si>
  <si>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</si>
  <si>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</si>
  <si>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</si>
  <si>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</si>
  <si>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</si>
  <si>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</si>
  <si>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</si>
  <si>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</si>
  <si>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</si>
  <si>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</si>
  <si>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</si>
  <si>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</si>
  <si>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</si>
  <si>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</si>
  <si>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</si>
  <si>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</si>
  <si>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</si>
  <si>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</si>
  <si>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</si>
  <si>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</si>
  <si>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</si>
  <si>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</si>
  <si>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</si>
  <si>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</si>
  <si>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</si>
  <si>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</si>
  <si>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</si>
  <si>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</si>
  <si>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</si>
  <si>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</si>
  <si>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</si>
  <si>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</si>
  <si>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</si>
  <si>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</si>
  <si>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</si>
  <si>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</si>
  <si>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</si>
  <si>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</si>
  <si>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</si>
  <si>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</si>
  <si>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</si>
  <si>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</si>
  <si>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</si>
  <si>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</si>
  <si>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</si>
  <si>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</si>
  <si>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</si>
  <si>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</si>
  <si>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</si>
  <si>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</si>
  <si>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</si>
  <si>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</si>
  <si>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</si>
  <si>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</si>
  <si>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</si>
  <si>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</si>
  <si>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</si>
  <si>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</si>
  <si>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</si>
  <si>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</si>
  <si>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</si>
  <si>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</si>
  <si>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</si>
  <si>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</si>
  <si>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</si>
  <si>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</si>
  <si>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</si>
  <si>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</si>
  <si>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</si>
  <si>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</si>
  <si>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</si>
  <si>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</si>
  <si>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</si>
  <si>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</si>
  <si>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</si>
  <si>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</si>
  <si>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</si>
  <si>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</si>
  <si>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</si>
  <si>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</si>
  <si>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</si>
  <si>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</si>
  <si>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</si>
  <si>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</si>
  <si>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</si>
  <si>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</si>
  <si>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</si>
  <si>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</si>
  <si>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</si>
  <si>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</si>
  <si>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</si>
  <si>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</si>
  <si>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</si>
  <si>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</si>
  <si>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</si>
  <si>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</si>
  <si>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</si>
  <si>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</si>
  <si>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</si>
  <si>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</si>
  <si>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</si>
  <si>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</si>
  <si>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</si>
  <si>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</si>
  <si>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</si>
  <si>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</si>
  <si>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</si>
  <si>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</si>
  <si>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</si>
  <si>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</si>
  <si>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</si>
  <si>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</si>
  <si>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</si>
  <si>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</si>
  <si>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</si>
  <si>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</si>
  <si>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</si>
  <si>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</si>
  <si>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</si>
  <si>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</si>
  <si>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</si>
  <si>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</si>
  <si>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</si>
  <si>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</si>
  <si>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</si>
  <si>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</si>
  <si>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</si>
  <si>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</si>
  <si>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</si>
  <si>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</si>
  <si>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</si>
  <si>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</si>
  <si>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</si>
  <si>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</si>
  <si>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</si>
  <si>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</si>
  <si>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</si>
  <si>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</si>
  <si>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</si>
  <si>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</si>
  <si>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</si>
  <si>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</si>
  <si>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</si>
  <si>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</si>
  <si>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</si>
  <si>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</si>
  <si>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</si>
  <si>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</si>
  <si>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</si>
  <si>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</si>
  <si>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</si>
  <si>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</si>
  <si>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</si>
  <si>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</si>
  <si>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</si>
  <si>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</si>
  <si>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</si>
  <si>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</si>
  <si>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</si>
  <si>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</si>
  <si>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</si>
  <si>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</si>
  <si>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</si>
  <si>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</si>
  <si>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</si>
  <si>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</si>
  <si>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</si>
  <si>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</si>
  <si>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</si>
  <si>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</si>
  <si>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</si>
  <si>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</si>
  <si>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</si>
  <si>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</si>
  <si>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</si>
  <si>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</si>
  <si>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</si>
  <si>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</si>
  <si>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</si>
  <si>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</si>
  <si>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</si>
  <si>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</si>
  <si>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</si>
  <si>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</si>
  <si>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</si>
  <si>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</si>
  <si>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</si>
  <si>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</si>
  <si>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</si>
  <si>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</si>
  <si>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</si>
  <si>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</si>
  <si>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</si>
  <si>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</si>
  <si>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</si>
  <si>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</si>
  <si>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</si>
  <si>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</si>
  <si>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</si>
  <si>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</si>
  <si>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</si>
  <si>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</si>
  <si>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</si>
  <si>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</si>
  <si>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</si>
  <si>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</si>
  <si>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</si>
  <si>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</si>
  <si>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</si>
  <si>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</si>
  <si>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</si>
  <si>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</si>
  <si>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</si>
  <si>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</si>
  <si>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</si>
  <si>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</si>
  <si>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</si>
  <si>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</si>
  <si>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</si>
  <si>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</si>
  <si>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</si>
  <si>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</si>
  <si>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</si>
  <si>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</si>
  <si>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</si>
  <si>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</si>
  <si>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</si>
  <si>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</si>
  <si>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</si>
  <si>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</si>
  <si>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</si>
  <si>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</si>
  <si>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</si>
  <si>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</si>
  <si>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</si>
  <si>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</si>
  <si>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</si>
  <si>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</si>
  <si>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</si>
  <si>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</si>
  <si>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</si>
  <si>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</si>
  <si>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</si>
  <si>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</si>
  <si>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</si>
  <si>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</si>
  <si>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</si>
  <si>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</si>
  <si>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</si>
  <si>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</si>
  <si>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</si>
  <si>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</si>
  <si>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</si>
  <si>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</si>
  <si>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</si>
  <si>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</si>
  <si>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</si>
  <si>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</si>
  <si>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</si>
  <si>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</si>
  <si>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</si>
  <si>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</si>
  <si>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</si>
  <si>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</si>
  <si>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</si>
  <si>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</si>
  <si>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</si>
  <si>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</si>
  <si>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</si>
  <si>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</si>
  <si>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</si>
  <si>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</si>
  <si>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</si>
  <si>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</si>
  <si>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</si>
  <si>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</si>
  <si>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</si>
  <si>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</si>
  <si>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</si>
  <si>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</si>
  <si>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</si>
  <si>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</si>
  <si>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</si>
  <si>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</si>
  <si>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</si>
  <si>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</si>
  <si>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</si>
  <si>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</si>
  <si>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</si>
  <si>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</si>
  <si>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</si>
  <si>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</si>
  <si>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</si>
  <si>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</si>
  <si>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</si>
  <si>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</si>
  <si>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</si>
  <si>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</si>
  <si>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</si>
  <si>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</si>
  <si>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</si>
  <si>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</si>
  <si>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</si>
  <si>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</si>
  <si>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</si>
  <si>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</si>
  <si>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</si>
  <si>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</si>
  <si>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</si>
  <si>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</si>
  <si>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</si>
  <si>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</si>
  <si>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</si>
  <si>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</si>
  <si>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</si>
  <si>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</si>
  <si>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</si>
  <si>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</si>
  <si>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</si>
  <si>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</si>
  <si>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</si>
  <si>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</si>
  <si>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</si>
  <si>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</si>
  <si>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</si>
  <si>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</si>
  <si>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</si>
  <si>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</si>
  <si>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</si>
  <si>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</si>
  <si>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</si>
  <si>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</si>
  <si>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</si>
  <si>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</si>
  <si>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</si>
  <si>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</si>
  <si>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</si>
  <si>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</si>
  <si>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</si>
  <si>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</si>
  <si>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</si>
  <si>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</si>
  <si>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</si>
  <si>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</si>
  <si>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</si>
  <si>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</si>
  <si>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</si>
  <si>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</si>
  <si>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</si>
  <si>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</si>
  <si>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</si>
  <si>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</si>
  <si>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</si>
  <si>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</si>
  <si>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</si>
  <si>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</si>
  <si>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</si>
  <si>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</si>
  <si>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</si>
  <si>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</si>
  <si>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</si>
  <si>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</si>
  <si>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</si>
  <si>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</si>
  <si>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</si>
  <si>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</si>
  <si>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</si>
  <si>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</si>
  <si>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</si>
  <si>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</si>
  <si>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</si>
  <si>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</si>
  <si>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</si>
  <si>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</si>
  <si>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</si>
  <si>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</si>
  <si>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</si>
  <si>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</si>
  <si>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</si>
  <si>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</si>
  <si>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</si>
  <si>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</si>
  <si>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</si>
  <si>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</si>
  <si>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</si>
  <si>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</si>
  <si>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</si>
  <si>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</si>
  <si>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</si>
  <si>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</si>
  <si>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</si>
  <si>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</si>
  <si>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</si>
  <si>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</si>
  <si>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</si>
  <si>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</si>
  <si>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</si>
  <si>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</si>
  <si>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</si>
  <si>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</si>
  <si>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</si>
  <si>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</si>
  <si>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</si>
  <si>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</si>
  <si>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</si>
  <si>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</si>
  <si>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</si>
  <si>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</si>
  <si>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</si>
  <si>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</si>
  <si>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</si>
  <si>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</si>
  <si>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</si>
  <si>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</si>
  <si>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</si>
  <si>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</si>
  <si>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</si>
  <si>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</si>
  <si>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</si>
  <si>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</si>
  <si>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</si>
  <si>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</si>
  <si>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</si>
  <si>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</si>
  <si>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</si>
  <si>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</si>
  <si>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</si>
  <si>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</si>
  <si>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</si>
  <si>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</si>
  <si>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</si>
  <si>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</si>
  <si>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</si>
  <si>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</si>
  <si>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</si>
  <si>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</si>
  <si>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</si>
  <si>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</si>
  <si>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</si>
  <si>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</si>
  <si>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</si>
  <si>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</si>
  <si>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</si>
  <si>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</si>
  <si>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</si>
  <si>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</si>
  <si>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</si>
  <si>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</si>
  <si>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</si>
  <si>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</si>
  <si>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</si>
  <si>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</si>
  <si>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</si>
  <si>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</si>
  <si>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</si>
  <si>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</si>
  <si>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</si>
  <si>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</si>
  <si>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</si>
  <si>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</si>
  <si>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</si>
  <si>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</si>
  <si>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</si>
  <si>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</si>
  <si>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</si>
  <si>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</si>
  <si>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</si>
  <si>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</si>
  <si>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</si>
  <si>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</si>
  <si>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</si>
  <si>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</si>
  <si>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</si>
  <si>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</si>
  <si>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</si>
  <si>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</si>
  <si>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</si>
  <si>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</si>
  <si>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</si>
  <si>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</si>
  <si>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</si>
  <si>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</si>
  <si>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</si>
  <si>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</si>
  <si>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</si>
  <si>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</si>
  <si>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</si>
  <si>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</si>
  <si>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</si>
  <si>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</si>
  <si>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</si>
  <si>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</si>
  <si>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</si>
  <si>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</si>
  <si>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</si>
  <si>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</si>
  <si>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</si>
  <si>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</si>
  <si>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</si>
  <si>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</si>
  <si>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</si>
  <si>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</si>
  <si>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</si>
  <si>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</si>
  <si>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</si>
  <si>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</si>
  <si>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</si>
  <si>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</si>
  <si>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</si>
  <si>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</si>
  <si>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</si>
  <si>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</si>
  <si>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</si>
  <si>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</si>
  <si>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</si>
  <si>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</si>
  <si>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</si>
  <si>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</si>
  <si>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</si>
  <si>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</si>
  <si>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</si>
  <si>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</si>
  <si>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</si>
  <si>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</si>
  <si>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</si>
  <si>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</si>
  <si>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</si>
  <si>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</si>
  <si>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</si>
  <si>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</si>
  <si>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</si>
  <si>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</si>
  <si>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</si>
  <si>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</si>
  <si>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</si>
  <si>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</si>
  <si>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</si>
  <si>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</si>
  <si>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</si>
  <si>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</si>
  <si>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</si>
  <si>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</si>
  <si>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</si>
  <si>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</si>
  <si>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</si>
  <si>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</si>
  <si>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</si>
  <si>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</si>
  <si>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</si>
  <si>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</si>
  <si>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</si>
  <si>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</si>
  <si>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</si>
  <si>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</si>
  <si>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</si>
  <si>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</si>
  <si>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</si>
  <si>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</si>
  <si>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</si>
  <si>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</si>
  <si>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</si>
  <si>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</si>
  <si>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</si>
  <si>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</si>
  <si>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</si>
  <si>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</si>
  <si>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</si>
  <si>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</si>
  <si>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</si>
  <si>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</si>
  <si>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</si>
  <si>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</si>
  <si>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</si>
  <si>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</si>
  <si>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</si>
  <si>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</si>
  <si>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</si>
  <si>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</si>
  <si>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</si>
  <si>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</si>
  <si>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</si>
  <si>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</si>
  <si>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</si>
  <si>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</si>
  <si>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</si>
  <si>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</si>
  <si>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</si>
  <si>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</si>
  <si>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</si>
  <si>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</si>
  <si>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</si>
  <si>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</si>
  <si>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</si>
  <si>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</si>
  <si>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</si>
  <si>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</si>
  <si>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</si>
  <si>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</si>
  <si>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</si>
  <si>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</si>
  <si>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</si>
  <si>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</si>
  <si>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</si>
  <si>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</si>
  <si>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</si>
  <si>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</si>
  <si>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</si>
  <si>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</si>
  <si>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</si>
  <si>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</si>
  <si>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</si>
  <si>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</si>
  <si>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</si>
  <si>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</si>
  <si>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</si>
  <si>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</si>
  <si>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</si>
  <si>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</si>
  <si>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</si>
  <si>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</si>
  <si>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</si>
  <si>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</si>
  <si>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</si>
  <si>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</si>
  <si>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</si>
  <si>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</si>
  <si>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</si>
  <si>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</si>
  <si>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</si>
  <si>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</si>
  <si>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</si>
  <si>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</si>
  <si>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</si>
  <si>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</si>
  <si>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</si>
  <si>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</si>
  <si>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</si>
  <si>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</si>
  <si>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</si>
  <si>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</si>
  <si>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</si>
  <si>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</si>
  <si>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</si>
  <si>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</si>
  <si>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</si>
  <si>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</si>
  <si>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</si>
  <si>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</si>
  <si>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</si>
  <si>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</si>
  <si>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</si>
  <si>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</si>
  <si>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</si>
  <si>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</si>
  <si>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</si>
  <si>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</si>
  <si>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</si>
  <si>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</si>
  <si>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</si>
  <si>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</si>
  <si>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</si>
  <si>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</si>
  <si>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</si>
  <si>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</si>
  <si>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</si>
  <si>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</si>
  <si>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</si>
  <si>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</si>
  <si>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</si>
  <si>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</si>
  <si>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</si>
  <si>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</si>
  <si>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</si>
  <si>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</si>
  <si>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</si>
  <si>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</si>
  <si>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</si>
  <si>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</si>
  <si>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</si>
  <si>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</si>
  <si>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</si>
  <si>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</si>
  <si>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</si>
  <si>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</si>
  <si>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</si>
  <si>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</si>
  <si>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</si>
  <si>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</si>
  <si>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</si>
  <si>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</si>
  <si>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</si>
  <si>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</si>
  <si>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</si>
  <si>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</si>
  <si>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</si>
  <si>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</si>
  <si>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</si>
  <si>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</si>
  <si>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</si>
  <si>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</si>
  <si>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</si>
  <si>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</si>
  <si>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</si>
  <si>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</si>
  <si>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</si>
  <si>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</si>
  <si>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</si>
  <si>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</si>
  <si>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</si>
  <si>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</si>
  <si>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</si>
  <si>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</si>
  <si>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</si>
  <si>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</si>
  <si>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</si>
  <si>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</si>
  <si>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</si>
  <si>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</si>
  <si>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</si>
  <si>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</si>
  <si>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</si>
  <si>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</si>
  <si>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</si>
  <si>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</si>
  <si>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</si>
  <si>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</si>
  <si>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</si>
  <si>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</si>
  <si>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</si>
  <si>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</si>
  <si>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</si>
  <si>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</si>
  <si>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</si>
  <si>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</si>
  <si>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</si>
  <si>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</si>
  <si>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</si>
  <si>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</si>
  <si>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</si>
  <si>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</si>
  <si>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</si>
  <si>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</si>
  <si>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</si>
  <si>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</si>
  <si>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</si>
  <si>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</si>
  <si>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</si>
  <si>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</si>
  <si>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</si>
  <si>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</si>
  <si>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</si>
  <si>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</si>
  <si>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</si>
  <si>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</si>
  <si>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</si>
  <si>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</si>
  <si>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</si>
  <si>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</si>
  <si>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</si>
  <si>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</si>
  <si>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</si>
  <si>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</si>
  <si>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</si>
  <si>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</si>
  <si>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</si>
  <si>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</si>
  <si>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</si>
  <si>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</si>
  <si>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</si>
  <si>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</si>
  <si>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</si>
  <si>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</si>
  <si>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</si>
  <si>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</si>
  <si>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</si>
  <si>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</si>
  <si>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</si>
  <si>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</si>
  <si>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</si>
  <si>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</si>
  <si>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</si>
  <si>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</si>
  <si>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</si>
  <si>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</si>
  <si>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</si>
  <si>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</si>
  <si>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</si>
  <si>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</si>
  <si>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</si>
  <si>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</si>
  <si>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</si>
  <si>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</si>
  <si>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</si>
  <si>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</si>
  <si>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</si>
  <si>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</si>
  <si>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</si>
  <si>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</si>
  <si>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</si>
  <si>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</si>
  <si>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</si>
  <si>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</si>
  <si>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</si>
  <si>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</si>
  <si>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</si>
  <si>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</si>
  <si>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</si>
  <si>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</si>
  <si>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</si>
  <si>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</si>
  <si>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</si>
  <si>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</si>
  <si>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</si>
  <si>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</si>
  <si>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</si>
  <si>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</si>
  <si>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</si>
  <si>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</si>
  <si>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</si>
  <si>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</si>
  <si>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</si>
  <si>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</si>
  <si>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</si>
  <si>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</si>
  <si>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</si>
  <si>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</si>
  <si>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</si>
  <si>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</si>
  <si>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</si>
  <si>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</si>
  <si>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</si>
  <si>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</si>
  <si>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</si>
  <si>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</si>
  <si>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</si>
  <si>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</si>
  <si>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</si>
  <si>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</si>
  <si>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</si>
  <si>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</si>
  <si>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</si>
  <si>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</si>
  <si>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</si>
  <si>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</si>
  <si>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</si>
  <si>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</si>
  <si>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</si>
  <si>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</si>
  <si>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</si>
  <si>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</si>
  <si>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</si>
  <si>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</si>
  <si>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</si>
  <si>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</si>
  <si>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</si>
  <si>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</si>
  <si>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</si>
  <si>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</si>
  <si>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</si>
  <si>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</si>
  <si>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</si>
  <si>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</si>
  <si>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</si>
  <si>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</si>
  <si>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</si>
  <si>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</si>
  <si>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</si>
  <si>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</si>
  <si>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</si>
  <si>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</si>
  <si>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</si>
  <si>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</si>
  <si>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</si>
  <si>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</si>
  <si>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</si>
  <si>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</si>
  <si>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</si>
  <si>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</si>
  <si>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</si>
  <si>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</si>
  <si>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</si>
  <si>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</si>
  <si>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</si>
  <si>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</si>
  <si>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</si>
  <si>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</si>
  <si>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</si>
  <si>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</si>
  <si>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</si>
  <si>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</si>
  <si>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</si>
  <si>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</si>
  <si>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</si>
  <si>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</si>
  <si>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</si>
  <si>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</si>
  <si>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</si>
  <si>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</si>
  <si>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</si>
  <si>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</si>
  <si>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</si>
  <si>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</si>
  <si>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</si>
  <si>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</si>
  <si>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</si>
  <si>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</si>
  <si>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</si>
  <si>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</si>
  <si>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</si>
  <si>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</si>
  <si>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</si>
  <si>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</si>
  <si>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</si>
  <si>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</si>
  <si>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</si>
  <si>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</si>
  <si>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</si>
  <si>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</si>
  <si>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</si>
  <si>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</si>
  <si>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</si>
  <si>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</si>
  <si>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</si>
  <si>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</si>
  <si>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</si>
  <si>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</si>
  <si>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</si>
  <si>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</si>
  <si>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</si>
  <si>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</si>
  <si>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</si>
  <si>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</si>
  <si>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</si>
  <si>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</si>
  <si>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</si>
  <si>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</si>
  <si>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</si>
  <si>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</si>
  <si>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</si>
  <si>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</si>
  <si>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</si>
  <si>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</si>
  <si>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</si>
  <si>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</si>
  <si>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</si>
  <si>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</si>
  <si>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</si>
  <si>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</si>
  <si>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</si>
  <si>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</si>
  <si>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</si>
  <si>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</si>
  <si>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</si>
  <si>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</si>
  <si>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</si>
  <si>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</si>
  <si>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</si>
  <si>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</si>
  <si>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</si>
  <si>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</si>
  <si>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</si>
  <si>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</si>
  <si>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</si>
  <si>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</si>
  <si>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</si>
  <si>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</si>
  <si>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</si>
  <si>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</si>
  <si>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</si>
  <si>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</si>
  <si>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</si>
  <si>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</si>
  <si>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</si>
  <si>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</si>
  <si>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</si>
  <si>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</si>
  <si>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</si>
  <si>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</si>
  <si>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</si>
  <si>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</si>
  <si>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</si>
  <si>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</si>
  <si>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</si>
  <si>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</si>
  <si>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</si>
  <si>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</si>
  <si>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</si>
  <si>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</si>
  <si>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</si>
  <si>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</si>
  <si>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</si>
  <si>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</si>
  <si>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</si>
  <si>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</si>
  <si>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</si>
  <si>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</si>
  <si>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</si>
  <si>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</si>
  <si>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</si>
  <si>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</si>
  <si>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</si>
  <si>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</si>
  <si>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</si>
  <si>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</si>
  <si>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</si>
  <si>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</si>
  <si>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</si>
  <si>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</si>
  <si>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</si>
  <si>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</si>
  <si>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</si>
  <si>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</si>
  <si>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</si>
  <si>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</si>
  <si>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</si>
  <si>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</si>
  <si>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</si>
  <si>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</si>
  <si>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</si>
  <si>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</si>
  <si>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</si>
  <si>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</si>
  <si>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</si>
  <si>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</si>
  <si>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</si>
  <si>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</si>
  <si>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</si>
  <si>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</si>
  <si>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</si>
  <si>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</si>
  <si>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</si>
  <si>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</si>
  <si>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</si>
  <si>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</si>
  <si>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</si>
  <si>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</si>
  <si>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</si>
  <si>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</si>
  <si>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</si>
  <si>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</si>
  <si>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</si>
  <si>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</si>
  <si>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</si>
  <si>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</si>
  <si>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</si>
  <si>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</si>
  <si>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</si>
  <si>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</si>
  <si>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</si>
  <si>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</si>
  <si>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</si>
  <si>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</si>
  <si>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</si>
  <si>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</si>
  <si>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</si>
  <si>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</si>
  <si>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</si>
  <si>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</si>
  <si>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</si>
  <si>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</si>
  <si>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</si>
  <si>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</si>
  <si>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</si>
  <si>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</si>
  <si>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</si>
  <si>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</si>
  <si>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</si>
  <si>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</si>
  <si>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</si>
  <si>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</si>
  <si>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</si>
  <si>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</si>
  <si>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</si>
  <si>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</si>
  <si>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</si>
  <si>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</si>
  <si>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</si>
  <si>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</si>
  <si>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</si>
  <si>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</si>
  <si>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</si>
  <si>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</si>
  <si>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</si>
  <si>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</si>
  <si>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</si>
  <si>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</si>
  <si>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</si>
  <si>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</si>
  <si>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</si>
  <si>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</si>
  <si>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</si>
  <si>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</si>
  <si>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</si>
  <si>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</si>
  <si>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</si>
  <si>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</si>
  <si>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</si>
  <si>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</si>
  <si>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</si>
  <si>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</si>
  <si>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</si>
  <si>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</si>
  <si>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</si>
  <si>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</si>
  <si>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</si>
  <si>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</si>
  <si>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</si>
  <si>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</si>
  <si>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</si>
  <si>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</si>
  <si>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</si>
  <si>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</si>
  <si>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</si>
  <si>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</si>
  <si>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</si>
  <si>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</si>
  <si>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</si>
  <si>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</si>
  <si>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</si>
  <si>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</si>
  <si>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</si>
  <si>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</si>
  <si>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</si>
  <si>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</si>
  <si>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</si>
  <si>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</si>
  <si>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</si>
  <si>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</si>
  <si>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</si>
  <si>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</si>
  <si>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</si>
  <si>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</si>
  <si>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</si>
  <si>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</si>
  <si>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</si>
  <si>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</si>
  <si>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</si>
  <si>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</si>
  <si>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</si>
  <si>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</si>
  <si>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</si>
  <si>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</si>
  <si>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</si>
  <si>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</si>
  <si>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</si>
  <si>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</si>
  <si>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</si>
  <si>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</si>
  <si>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</si>
  <si>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</si>
  <si>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</si>
  <si>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</si>
  <si>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</si>
  <si>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</si>
  <si>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</si>
  <si>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</si>
  <si>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</si>
  <si>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</si>
  <si>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</si>
  <si>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</si>
  <si>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</si>
  <si>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</si>
  <si>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</si>
  <si>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</si>
  <si>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</si>
  <si>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</si>
  <si>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</si>
  <si>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</si>
  <si>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</si>
  <si>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</si>
  <si>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</si>
  <si>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</si>
  <si>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</si>
  <si>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</si>
  <si>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</si>
  <si>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</si>
  <si>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</si>
  <si>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</si>
  <si>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</si>
  <si>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</si>
  <si>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</si>
  <si>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</si>
  <si>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</si>
  <si>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</si>
  <si>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</si>
  <si>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</si>
  <si>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</si>
  <si>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</si>
  <si>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</si>
  <si>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</si>
  <si>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</si>
  <si>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</si>
  <si>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</si>
  <si>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</si>
  <si>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</si>
  <si>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</si>
  <si>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</si>
  <si>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</si>
  <si>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</si>
  <si>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</si>
  <si>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</si>
  <si>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</si>
  <si>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</si>
  <si>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</si>
  <si>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</si>
  <si>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</si>
  <si>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</si>
  <si>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</si>
  <si>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</si>
  <si>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</si>
  <si>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</si>
  <si>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</si>
  <si>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</si>
  <si>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</si>
  <si>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</si>
  <si>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</si>
  <si>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</si>
  <si>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</si>
  <si>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</si>
  <si>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</si>
  <si>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</si>
  <si>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</si>
  <si>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</si>
  <si>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</si>
  <si>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</si>
  <si>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</si>
  <si>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</si>
  <si>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</si>
  <si>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</si>
  <si>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</si>
  <si>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</si>
  <si>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</si>
  <si>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</si>
  <si>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</si>
  <si>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</si>
  <si>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</si>
  <si>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</si>
  <si>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</si>
  <si>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</si>
  <si>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</si>
  <si>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</si>
  <si>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</si>
  <si>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</si>
  <si>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</si>
  <si>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</si>
  <si>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</si>
  <si>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</si>
  <si>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</si>
  <si>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</si>
  <si>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</si>
  <si>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</si>
  <si>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</si>
  <si>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</si>
  <si>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</si>
  <si>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</si>
  <si>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</si>
  <si>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</si>
  <si>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</si>
  <si>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</si>
  <si>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</si>
  <si>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</si>
  <si>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</si>
  <si>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</si>
  <si>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</si>
  <si>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</si>
  <si>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</si>
  <si>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</si>
  <si>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</si>
  <si>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</si>
  <si>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</si>
  <si>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</si>
  <si>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</si>
  <si>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</si>
  <si>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</si>
  <si>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</si>
  <si>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</si>
  <si>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</si>
  <si>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</si>
  <si>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</si>
  <si>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</si>
  <si>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</si>
  <si>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</si>
  <si>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</si>
  <si>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</si>
  <si>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</si>
  <si>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</si>
  <si>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</si>
  <si>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</si>
  <si>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</si>
  <si>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</si>
  <si>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</si>
  <si>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</si>
  <si>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</si>
  <si>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</si>
  <si>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</si>
  <si>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</si>
  <si>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</si>
  <si>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</si>
  <si>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</si>
  <si>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</si>
  <si>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</si>
  <si>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</si>
  <si>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</si>
  <si>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</si>
  <si>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</si>
  <si>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</si>
  <si>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</si>
  <si>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</si>
  <si>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</si>
  <si>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</si>
  <si>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</si>
  <si>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</si>
  <si>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</si>
  <si>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</si>
  <si>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</si>
  <si>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</si>
  <si>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</si>
  <si>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</si>
  <si>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</si>
  <si>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</si>
  <si>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</si>
  <si>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</si>
  <si>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</si>
  <si>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</si>
  <si>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</si>
  <si>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</si>
  <si>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</si>
  <si>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</si>
  <si>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</si>
  <si>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</si>
  <si>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</si>
  <si>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</si>
  <si>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</si>
  <si>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</si>
  <si>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</si>
  <si>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</si>
  <si>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</si>
  <si>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</si>
  <si>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</si>
  <si>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</si>
  <si>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</si>
  <si>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</si>
  <si>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</si>
  <si>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</si>
  <si>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</si>
  <si>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</si>
  <si>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</si>
  <si>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</si>
  <si>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</si>
  <si>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</si>
  <si>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</si>
  <si>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</si>
  <si>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</si>
  <si>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</si>
  <si>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</si>
  <si>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</si>
  <si>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</si>
  <si>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</si>
  <si>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</si>
  <si>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</si>
  <si>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</si>
  <si>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</si>
  <si>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</si>
  <si>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</si>
  <si>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</si>
  <si>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</si>
  <si>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</si>
  <si>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</si>
  <si>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</si>
  <si>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</si>
  <si>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</si>
  <si>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</si>
  <si>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</si>
  <si>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</si>
  <si>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</si>
  <si>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</si>
  <si>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</si>
  <si>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</si>
  <si>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</si>
  <si>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</si>
  <si>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</si>
  <si>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</si>
  <si>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</si>
  <si>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</si>
  <si>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</si>
  <si>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</si>
  <si>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</si>
  <si>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</si>
  <si>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</si>
  <si>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</si>
  <si>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</si>
  <si>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</si>
  <si>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</si>
  <si>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</si>
  <si>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</si>
  <si>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</si>
  <si>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</si>
  <si>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</si>
  <si>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</si>
  <si>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</si>
  <si>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</si>
  <si>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</si>
  <si>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</si>
  <si>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</si>
  <si>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</si>
  <si>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</si>
  <si>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</si>
  <si>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</si>
  <si>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</si>
  <si>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</si>
  <si>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</si>
  <si>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</si>
  <si>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</si>
  <si>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</si>
  <si>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</si>
  <si>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</si>
  <si>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</si>
  <si>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</si>
  <si>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</si>
  <si>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</si>
  <si>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</si>
  <si>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</si>
  <si>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</si>
  <si>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</si>
  <si>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</si>
  <si>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</si>
  <si>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</si>
  <si>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</si>
  <si>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</si>
  <si>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</si>
  <si>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</si>
  <si>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</si>
  <si>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</si>
  <si>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</si>
  <si>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</si>
  <si>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</si>
  <si>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</si>
  <si>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</si>
  <si>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</si>
  <si>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</si>
  <si>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</si>
  <si>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</si>
  <si>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</si>
  <si>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</si>
  <si>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</si>
  <si>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</si>
  <si>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</si>
  <si>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</si>
  <si>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</si>
  <si>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</si>
  <si>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</si>
  <si>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</si>
  <si>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</si>
  <si>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</si>
  <si>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</si>
  <si>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</si>
  <si>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</si>
  <si>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</si>
  <si>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</si>
  <si>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</si>
  <si>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</si>
  <si>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</si>
  <si>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</si>
  <si>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</si>
  <si>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</si>
  <si>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</si>
  <si>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</si>
  <si>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</si>
  <si>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</si>
  <si>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</si>
  <si>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</si>
  <si>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</si>
  <si>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</si>
  <si>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</si>
  <si>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</si>
  <si>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</si>
  <si>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</si>
  <si>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</si>
  <si>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</si>
  <si>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</si>
  <si>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</si>
  <si>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</si>
  <si>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</si>
  <si>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</si>
  <si>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</si>
  <si>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</si>
  <si>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</si>
  <si>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</si>
  <si>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</si>
  <si>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</si>
  <si>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</si>
  <si>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</si>
  <si>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</si>
  <si>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</si>
  <si>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</si>
  <si>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</si>
  <si>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</si>
  <si>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</si>
  <si>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</si>
  <si>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</si>
  <si>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</si>
  <si>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</si>
  <si>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</si>
  <si>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</si>
  <si>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</si>
  <si>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</si>
  <si>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</si>
  <si>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</si>
  <si>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</si>
  <si>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</si>
  <si>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</si>
  <si>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</si>
  <si>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</si>
  <si>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</si>
  <si>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</si>
  <si>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</si>
  <si>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</si>
  <si>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</si>
  <si>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</si>
  <si>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</si>
  <si>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</si>
  <si>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</si>
  <si>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</si>
  <si>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</si>
  <si>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</si>
  <si>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</si>
  <si>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</si>
  <si>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</si>
  <si>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</si>
  <si>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</si>
  <si>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</si>
  <si>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</si>
  <si>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</si>
  <si>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</si>
  <si>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</si>
  <si>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</si>
  <si>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</si>
  <si>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</si>
  <si>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</si>
  <si>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</si>
  <si>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</si>
  <si>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</si>
  <si>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</si>
  <si>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</si>
  <si>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</si>
  <si>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</si>
  <si>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</si>
  <si>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</si>
  <si>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</si>
  <si>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</si>
  <si>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</si>
  <si>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</si>
  <si>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</si>
  <si>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</si>
  <si>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</si>
  <si>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</si>
  <si>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</si>
  <si>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</si>
  <si>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</si>
  <si>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</si>
  <si>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</si>
  <si>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</si>
  <si>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</si>
  <si>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</si>
  <si>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</si>
  <si>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</si>
  <si>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</si>
  <si>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</si>
  <si>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</si>
  <si>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</si>
  <si>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</si>
  <si>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</si>
  <si>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</si>
  <si>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</si>
  <si>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</si>
  <si>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</si>
  <si>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</si>
  <si>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</si>
  <si>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</si>
  <si>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</si>
  <si>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</si>
  <si>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</si>
  <si>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</si>
  <si>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</si>
  <si>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</si>
  <si>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</si>
  <si>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</si>
  <si>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</si>
  <si>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</si>
  <si>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</si>
  <si>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</si>
  <si>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</si>
  <si>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</si>
  <si>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</si>
  <si>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</si>
  <si>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</si>
  <si>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</si>
  <si>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</si>
  <si>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</si>
  <si>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</si>
  <si>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</si>
  <si>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</si>
  <si>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</si>
  <si>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</si>
  <si>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</si>
  <si>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</si>
  <si>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</si>
  <si>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</si>
  <si>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</si>
  <si>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</si>
  <si>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</si>
  <si>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</si>
  <si>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</si>
  <si>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</si>
  <si>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</si>
  <si>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</si>
  <si>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</si>
  <si>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</si>
  <si>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</si>
  <si>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</si>
  <si>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</si>
  <si>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</si>
  <si>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</si>
  <si>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</si>
  <si>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</si>
  <si>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</si>
  <si>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</si>
  <si>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</si>
  <si>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</si>
  <si>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</si>
  <si>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</si>
  <si>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</si>
  <si>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</si>
  <si>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</si>
  <si>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</si>
  <si>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</si>
  <si>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</si>
  <si>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</si>
  <si>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</si>
  <si>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</si>
  <si>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</si>
  <si>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</si>
  <si>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</si>
  <si>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</si>
  <si>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</si>
  <si>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</si>
  <si>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</si>
  <si>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</si>
  <si>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</si>
  <si>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</si>
  <si>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</si>
  <si>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</si>
  <si>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</si>
  <si>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</si>
  <si>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</si>
  <si>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</si>
  <si>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</si>
  <si>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</si>
  <si>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</si>
  <si>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</si>
  <si>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</si>
  <si>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</si>
  <si>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</si>
  <si>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</si>
  <si>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</si>
  <si>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</si>
  <si>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</si>
  <si>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</si>
  <si>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</si>
  <si>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</si>
  <si>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</si>
  <si>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</si>
  <si>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</si>
  <si>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</si>
  <si>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</si>
  <si>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</si>
  <si>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</si>
  <si>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</si>
  <si>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</si>
  <si>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</si>
  <si>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</si>
  <si>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</si>
  <si>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</si>
  <si>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</si>
  <si>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</si>
  <si>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</si>
  <si>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</si>
  <si>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</si>
  <si>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</si>
  <si>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</si>
  <si>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</si>
  <si>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</si>
  <si>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</si>
  <si>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</si>
  <si>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</si>
  <si>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</si>
  <si>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</si>
  <si>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</si>
  <si>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</si>
  <si>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</si>
  <si>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</si>
  <si>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</si>
  <si>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</si>
  <si>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</si>
  <si>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</si>
  <si>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</si>
  <si>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</si>
  <si>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</si>
  <si>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</si>
  <si>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</si>
  <si>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</si>
  <si>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</si>
  <si>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</si>
  <si>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</si>
  <si>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</si>
  <si>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</si>
  <si>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</si>
  <si>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</si>
  <si>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</si>
  <si>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</si>
  <si>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</si>
  <si>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</si>
  <si>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</si>
  <si>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</si>
  <si>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</si>
  <si>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</si>
  <si>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</si>
  <si>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</si>
  <si>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</si>
  <si>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</si>
  <si>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</si>
  <si>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</si>
  <si>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</si>
  <si>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</si>
  <si>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</si>
  <si>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</si>
  <si>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</si>
  <si>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</si>
  <si>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</si>
  <si>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</si>
  <si>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</si>
  <si>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</si>
  <si>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</si>
  <si>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</si>
  <si>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</si>
  <si>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</si>
  <si>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</si>
  <si>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</si>
  <si>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</si>
  <si>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</si>
  <si>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</si>
  <si>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</si>
  <si>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</si>
  <si>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</si>
  <si>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</si>
  <si>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</si>
  <si>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</si>
  <si>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</si>
  <si>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</si>
  <si>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</si>
  <si>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</si>
  <si>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</si>
  <si>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</si>
  <si>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</si>
  <si>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</si>
  <si>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</si>
  <si>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</si>
  <si>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</si>
  <si>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</si>
  <si>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</si>
  <si>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</si>
  <si>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</si>
  <si>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</si>
  <si>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</si>
  <si>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</si>
  <si>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</si>
  <si>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</si>
  <si>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</si>
  <si>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</si>
  <si>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</si>
  <si>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</si>
  <si>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</si>
  <si>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</si>
  <si>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</si>
  <si>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</si>
  <si>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</si>
  <si>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</si>
  <si>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</si>
  <si>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</si>
  <si>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</si>
  <si>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</si>
  <si>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</si>
  <si>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</si>
  <si>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</si>
  <si>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</si>
  <si>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</si>
  <si>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</si>
  <si>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</si>
  <si>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</si>
  <si>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</si>
  <si>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</si>
  <si>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</si>
  <si>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</si>
  <si>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</si>
  <si>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</si>
  <si>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</si>
  <si>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</si>
  <si>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</si>
  <si>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</si>
  <si>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</si>
  <si>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</si>
  <si>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</si>
  <si>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</si>
  <si>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</si>
  <si>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</si>
  <si>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</si>
  <si>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</si>
  <si>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</si>
  <si>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</si>
  <si>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</si>
  <si>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</si>
  <si>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</si>
  <si>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</si>
  <si>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</si>
  <si>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</si>
  <si>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</si>
  <si>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</si>
  <si>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</si>
  <si>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</si>
  <si>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</si>
  <si>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</si>
  <si>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</si>
  <si>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</si>
  <si>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</si>
  <si>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</si>
  <si>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</si>
  <si>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</si>
  <si>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</si>
  <si>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</si>
  <si>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</si>
  <si>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</si>
  <si>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</si>
  <si>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</si>
  <si>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</si>
  <si>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</si>
  <si>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</si>
  <si>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</si>
  <si>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</si>
  <si>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</si>
  <si>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</si>
  <si>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</si>
  <si>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</si>
  <si>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</si>
  <si>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</si>
  <si>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</si>
  <si>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</si>
  <si>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</si>
  <si>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</si>
  <si>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</si>
  <si>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</si>
  <si>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</si>
  <si>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</si>
  <si>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</si>
  <si>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</si>
  <si>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</si>
  <si>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</si>
  <si>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</si>
  <si>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</si>
  <si>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</si>
  <si>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</si>
  <si>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</si>
  <si>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</si>
  <si>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</si>
  <si>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</si>
  <si>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</si>
  <si>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</si>
  <si>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</si>
  <si>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</si>
  <si>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</si>
  <si>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</si>
  <si>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</si>
  <si>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</si>
  <si>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</si>
  <si>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</si>
  <si>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</si>
  <si>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</si>
  <si>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</si>
  <si>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</si>
  <si>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</si>
  <si>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</si>
  <si>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</si>
  <si>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</si>
  <si>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</si>
  <si>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</si>
  <si>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</si>
  <si>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</si>
  <si>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</si>
  <si>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</si>
  <si>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</si>
  <si>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</si>
  <si>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</si>
  <si>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</si>
  <si>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</si>
  <si>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</si>
  <si>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</si>
  <si>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</si>
  <si>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</si>
  <si>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</si>
  <si>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</si>
  <si>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</si>
  <si>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</si>
  <si>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</si>
  <si>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</si>
  <si>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</si>
  <si>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</si>
  <si>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</si>
  <si>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</si>
  <si>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</si>
  <si>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</si>
  <si>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</si>
  <si>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</si>
  <si>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</si>
  <si>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</si>
  <si>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</si>
  <si>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</si>
  <si>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</si>
  <si>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</si>
  <si>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</si>
  <si>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</si>
  <si>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</si>
  <si>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</si>
  <si>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</si>
  <si>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</si>
  <si>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</si>
  <si>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</si>
  <si>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</si>
  <si>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</si>
  <si>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</si>
  <si>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</si>
  <si>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</si>
  <si>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</si>
  <si>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</si>
  <si>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</si>
  <si>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</si>
  <si>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</si>
  <si>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</si>
  <si>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</si>
  <si>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</si>
  <si>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</si>
  <si>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</si>
  <si>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</si>
  <si>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</si>
  <si>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</si>
  <si>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</si>
  <si>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</si>
  <si>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</si>
  <si>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</si>
  <si>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</si>
  <si>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</si>
  <si>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</si>
  <si>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</si>
  <si>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</si>
  <si>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</si>
  <si>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</si>
  <si>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</si>
  <si>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</si>
  <si>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</si>
  <si>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</si>
  <si>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</si>
  <si>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</si>
  <si>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</si>
  <si>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</si>
  <si>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</si>
  <si>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</si>
  <si>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</si>
  <si>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</si>
  <si>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</si>
  <si>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</si>
  <si>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</si>
  <si>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</si>
  <si>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</si>
  <si>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</si>
  <si>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</si>
  <si>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</si>
  <si>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</si>
  <si>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</si>
  <si>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</si>
  <si>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</si>
  <si>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</si>
  <si>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</si>
  <si>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</si>
  <si>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</si>
  <si>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</si>
  <si>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</si>
  <si>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</si>
  <si>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</si>
  <si>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</si>
  <si>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</si>
  <si>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</si>
  <si>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</si>
  <si>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</si>
  <si>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</si>
  <si>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</si>
  <si>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</si>
  <si>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</si>
  <si>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</si>
  <si>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</si>
  <si>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</si>
  <si>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</si>
  <si>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</si>
  <si>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</si>
  <si>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</si>
  <si>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</si>
  <si>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</si>
  <si>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</si>
  <si>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</si>
  <si>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</si>
  <si>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</si>
  <si>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</si>
  <si>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</si>
  <si>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</si>
  <si>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</si>
  <si>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</si>
  <si>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</si>
  <si>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</si>
  <si>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</si>
  <si>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</si>
  <si>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</si>
  <si>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</si>
  <si>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</si>
  <si>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</si>
  <si>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</si>
  <si>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</si>
  <si>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</si>
  <si>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</si>
  <si>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</si>
  <si>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</si>
  <si>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</si>
  <si>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</si>
  <si>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</si>
  <si>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</si>
  <si>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</si>
  <si>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</si>
  <si>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</si>
  <si>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</si>
  <si>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</si>
  <si>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</si>
  <si>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</si>
  <si>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</si>
  <si>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</si>
  <si>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</si>
  <si>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</si>
  <si>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</si>
  <si>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</si>
  <si>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</si>
  <si>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</si>
  <si>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</si>
  <si>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</si>
  <si>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</si>
  <si>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</si>
  <si>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</si>
  <si>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</si>
  <si>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</si>
  <si>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</si>
  <si>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</si>
  <si>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</si>
  <si>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</si>
  <si>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</si>
  <si>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</si>
  <si>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</si>
  <si>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</si>
  <si>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</si>
  <si>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</si>
  <si>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</si>
  <si>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</si>
  <si>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</si>
  <si>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</si>
  <si>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</si>
  <si>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</si>
  <si>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</si>
  <si>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</si>
  <si>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</si>
  <si>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</si>
  <si>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</si>
  <si>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</si>
  <si>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</si>
  <si>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</si>
  <si>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</si>
  <si>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</si>
  <si>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</si>
  <si>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</si>
  <si>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</si>
  <si>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</si>
  <si>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</si>
  <si>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</si>
  <si>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</si>
  <si>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</si>
  <si>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</si>
  <si>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</si>
  <si>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</si>
  <si>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</si>
  <si>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</si>
  <si>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</si>
  <si>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</si>
  <si>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</si>
  <si>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</si>
  <si>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</si>
  <si>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</si>
  <si>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</si>
  <si>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</si>
  <si>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</si>
  <si>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</si>
  <si>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</si>
  <si>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</si>
  <si>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</si>
  <si>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</si>
  <si>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</si>
  <si>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</si>
  <si>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</si>
  <si>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</si>
  <si>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</si>
  <si>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</si>
  <si>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</si>
  <si>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</si>
  <si>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</si>
  <si>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</si>
  <si>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</si>
  <si>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</si>
  <si>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</si>
  <si>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</si>
  <si>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</si>
  <si>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</si>
  <si>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</si>
  <si>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</si>
  <si>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</si>
  <si>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</si>
  <si>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</si>
  <si>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</si>
  <si>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</si>
  <si>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</si>
  <si>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</si>
  <si>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</si>
  <si>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</si>
  <si>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</si>
  <si>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</si>
  <si>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</si>
  <si>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</si>
  <si>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</si>
  <si>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</si>
  <si>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</si>
  <si>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</si>
  <si>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</si>
  <si>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</si>
  <si>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</si>
  <si>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</si>
  <si>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</si>
  <si>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</si>
  <si>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</si>
  <si>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</si>
  <si>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</si>
  <si>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</si>
  <si>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</si>
  <si>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</si>
  <si>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</si>
  <si>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</si>
  <si>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</si>
  <si>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</si>
  <si>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</si>
  <si>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</si>
  <si>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</si>
  <si>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</si>
  <si>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</si>
  <si>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</si>
  <si>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</si>
  <si>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</si>
  <si>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</si>
  <si>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</si>
  <si>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</si>
  <si>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</si>
  <si>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</si>
  <si>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</si>
  <si>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</si>
  <si>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</si>
  <si>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</si>
  <si>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</si>
  <si>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</si>
  <si>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</si>
  <si>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</si>
  <si>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</si>
  <si>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</si>
  <si>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</si>
  <si>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</si>
  <si>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</si>
  <si>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</si>
  <si>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</si>
  <si>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</si>
  <si>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</si>
  <si>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</si>
  <si>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</si>
  <si>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</si>
  <si>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</si>
  <si>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</si>
  <si>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</si>
  <si>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</si>
  <si>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</si>
  <si>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</si>
  <si>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</si>
  <si>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</si>
  <si>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</si>
  <si>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</si>
  <si>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</si>
  <si>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</si>
  <si>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</si>
  <si>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</si>
  <si>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</si>
  <si>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</si>
  <si>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</si>
  <si>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</si>
  <si>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</si>
  <si>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</si>
  <si>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</si>
  <si>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</si>
  <si>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</si>
  <si>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</si>
  <si>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</si>
  <si>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</si>
  <si>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</si>
  <si>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</si>
  <si>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</si>
  <si>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</si>
  <si>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</si>
  <si>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</si>
  <si>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</si>
  <si>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</si>
  <si>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</si>
  <si>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</si>
  <si>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</si>
  <si>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</si>
  <si>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</si>
  <si>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</si>
  <si>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</si>
  <si>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</si>
  <si>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</si>
  <si>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</si>
  <si>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</si>
  <si>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</si>
  <si>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</si>
  <si>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</si>
  <si>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</si>
  <si>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</si>
  <si>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</si>
  <si>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</si>
  <si>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</si>
  <si>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</si>
  <si>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</si>
  <si>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</si>
  <si>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</si>
  <si>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</si>
  <si>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</si>
  <si>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</si>
  <si>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</si>
  <si>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</si>
  <si>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</si>
  <si>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</si>
  <si>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</si>
  <si>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</si>
  <si>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</si>
  <si>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</si>
  <si>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</si>
  <si>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</si>
  <si>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</si>
  <si>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</si>
  <si>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</si>
  <si>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</si>
  <si>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</si>
  <si>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</si>
  <si>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</si>
  <si>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</si>
  <si>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</si>
  <si>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</si>
  <si>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</si>
  <si>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</si>
  <si>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</si>
  <si>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</si>
  <si>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</si>
  <si>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</si>
  <si>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</si>
  <si>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</si>
  <si>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</si>
  <si>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</si>
  <si>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</si>
  <si>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</si>
  <si>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</si>
  <si>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</si>
  <si>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</si>
  <si>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</si>
  <si>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</si>
  <si>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</si>
  <si>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</si>
  <si>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</si>
  <si>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</si>
  <si>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</si>
  <si>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</si>
  <si>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</si>
  <si>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</si>
  <si>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</si>
  <si>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</si>
  <si>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</si>
  <si>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</si>
  <si>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</si>
  <si>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</si>
  <si>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</si>
  <si>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</si>
  <si>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</si>
  <si>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</si>
  <si>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</si>
  <si>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</si>
  <si>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</si>
  <si>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</si>
  <si>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</si>
  <si>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</si>
  <si>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</si>
  <si>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</si>
  <si>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</si>
  <si>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</si>
  <si>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</si>
  <si>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</si>
  <si>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</si>
  <si>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</si>
  <si>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</si>
  <si>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</si>
  <si>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</si>
  <si>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</si>
  <si>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</si>
  <si>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</si>
  <si>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</si>
  <si>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</si>
  <si>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</si>
  <si>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</si>
  <si>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</si>
  <si>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</si>
  <si>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</si>
  <si>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</si>
  <si>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</si>
  <si>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</si>
  <si>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</si>
  <si>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</si>
  <si>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</si>
  <si>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</si>
  <si>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</si>
  <si>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</si>
  <si>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</si>
  <si>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</si>
  <si>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</si>
  <si>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</si>
  <si>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</si>
  <si>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</si>
  <si>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</si>
  <si>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</si>
  <si>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</si>
  <si>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</si>
  <si>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</si>
  <si>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</si>
  <si>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</si>
  <si>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</si>
  <si>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</si>
  <si>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</si>
  <si>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</si>
  <si>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</si>
  <si>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</si>
  <si>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</si>
  <si>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</si>
  <si>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</si>
  <si>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</si>
  <si>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</si>
  <si>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</si>
  <si>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</si>
  <si>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</si>
  <si>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</si>
  <si>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</si>
  <si>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</si>
  <si>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</si>
  <si>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</si>
  <si>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</si>
  <si>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</si>
  <si>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</si>
  <si>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</si>
  <si>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</si>
  <si>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</si>
  <si>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</si>
  <si>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</si>
  <si>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</si>
  <si>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</si>
  <si>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</si>
  <si>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</si>
  <si>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</si>
  <si>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</si>
  <si>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</si>
  <si>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</si>
  <si>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</si>
  <si>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</si>
  <si>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</si>
  <si>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</si>
  <si>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</si>
  <si>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</si>
  <si>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</si>
  <si>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</si>
  <si>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</si>
  <si>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</si>
  <si>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</si>
  <si>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</si>
  <si>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</si>
  <si>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</si>
  <si>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</si>
  <si>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</si>
  <si>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</si>
  <si>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</si>
  <si>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</si>
  <si>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</si>
  <si>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</si>
  <si>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</si>
  <si>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</si>
  <si>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</si>
  <si>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</si>
  <si>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</si>
  <si>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</si>
  <si>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</si>
  <si>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</si>
  <si>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</si>
  <si>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</si>
  <si>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</si>
  <si>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</si>
  <si>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</si>
  <si>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</si>
  <si>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</si>
  <si>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</si>
  <si>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</si>
  <si>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</si>
  <si>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</si>
  <si>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</si>
  <si>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</si>
  <si>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</si>
  <si>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</si>
  <si>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</si>
  <si>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</si>
  <si>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</si>
  <si>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</si>
  <si>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</si>
  <si>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</si>
  <si>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</si>
  <si>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</si>
  <si>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</si>
  <si>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</si>
  <si>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</si>
  <si>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</si>
  <si>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</si>
  <si>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</si>
  <si>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</si>
  <si>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</si>
  <si>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</si>
  <si>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</si>
  <si>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</si>
  <si>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</si>
  <si>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</si>
  <si>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</si>
  <si>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</si>
  <si>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</si>
  <si>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</si>
  <si>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</si>
  <si>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</si>
  <si>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</si>
  <si>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</si>
  <si>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</si>
  <si>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</si>
  <si>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</si>
  <si>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</si>
  <si>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</si>
  <si>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</si>
  <si>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</si>
  <si>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</si>
  <si>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</si>
  <si>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</si>
  <si>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</si>
  <si>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</si>
  <si>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</si>
  <si>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</si>
  <si>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</si>
  <si>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</si>
  <si>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</si>
  <si>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</si>
  <si>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</si>
  <si>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</si>
  <si>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</si>
  <si>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</si>
  <si>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</si>
  <si>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</si>
  <si>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</si>
  <si>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</si>
  <si>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</si>
  <si>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</si>
  <si>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</si>
  <si>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</si>
  <si>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</si>
  <si>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</si>
  <si>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</si>
  <si>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</si>
  <si>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</si>
  <si>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</si>
  <si>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</si>
  <si>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</si>
  <si>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</si>
  <si>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</si>
  <si>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</si>
  <si>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</si>
  <si>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</si>
  <si>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</si>
  <si>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</si>
  <si>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</si>
  <si>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</si>
  <si>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</si>
  <si>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</si>
  <si>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</si>
  <si>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</si>
  <si>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</si>
  <si>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</si>
  <si>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</si>
  <si>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</si>
  <si>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</si>
  <si>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</si>
  <si>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</si>
  <si>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</si>
  <si>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</si>
  <si>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</si>
  <si>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</si>
  <si>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</si>
  <si>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</si>
  <si>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</si>
  <si>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</si>
  <si>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</si>
  <si>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</si>
  <si>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</si>
  <si>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</si>
  <si>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</si>
  <si>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</si>
  <si>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</si>
  <si>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</si>
  <si>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</si>
  <si>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</si>
  <si>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</si>
  <si>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</si>
  <si>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</si>
  <si>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</si>
  <si>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</si>
  <si>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</si>
  <si>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</si>
  <si>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</si>
  <si>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</si>
  <si>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</si>
  <si>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</si>
  <si>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</si>
  <si>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</si>
  <si>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</si>
  <si>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</si>
  <si>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</si>
  <si>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</si>
  <si>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</si>
  <si>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</si>
  <si>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</si>
  <si>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</si>
  <si>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</si>
  <si>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</si>
  <si>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</si>
  <si>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</si>
  <si>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</si>
  <si>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</si>
  <si>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</si>
  <si>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</si>
  <si>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</si>
  <si>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</si>
  <si>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</si>
  <si>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</si>
  <si>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</si>
  <si>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</si>
  <si>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</si>
  <si>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</si>
  <si>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</si>
  <si>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</si>
  <si>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</si>
  <si>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</si>
  <si>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</si>
  <si>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</si>
  <si>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</si>
  <si>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</si>
  <si>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</si>
  <si>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</si>
  <si>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</si>
  <si>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</si>
  <si>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</si>
  <si>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</si>
  <si>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</si>
  <si>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</si>
  <si>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</si>
  <si>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</si>
  <si>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</si>
  <si>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</si>
  <si>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</si>
  <si>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</si>
  <si>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</si>
  <si>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</si>
  <si>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</si>
  <si>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</si>
  <si>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</si>
  <si>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</si>
  <si>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</si>
  <si>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</si>
  <si>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</si>
  <si>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</si>
  <si>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</si>
  <si>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</si>
  <si>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</si>
  <si>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</si>
  <si>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</si>
  <si>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</si>
  <si>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</si>
  <si>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</si>
  <si>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</si>
  <si>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</si>
  <si>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</si>
  <si>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</si>
  <si>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</si>
  <si>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</si>
  <si>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</si>
  <si>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</si>
  <si>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</si>
  <si>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</si>
  <si>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</si>
  <si>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</si>
  <si>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</si>
  <si>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</si>
  <si>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</si>
  <si>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</si>
  <si>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</si>
  <si>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</si>
  <si>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</si>
  <si>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</si>
  <si>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</si>
  <si>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</si>
  <si>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</si>
  <si>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</si>
  <si>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</si>
  <si>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</si>
  <si>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</si>
  <si>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</si>
  <si>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</si>
  <si>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</si>
  <si>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</si>
  <si>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</si>
  <si>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</si>
  <si>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</si>
  <si>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</si>
  <si>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</si>
  <si>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</si>
  <si>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</si>
  <si>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</si>
  <si>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</si>
  <si>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</si>
  <si>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</si>
  <si>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</si>
  <si>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</si>
  <si>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</si>
  <si>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</si>
  <si>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</si>
  <si>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</si>
  <si>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</si>
  <si>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</si>
  <si>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</si>
  <si>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</si>
  <si>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</si>
  <si>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</si>
  <si>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</si>
  <si>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</si>
  <si>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</si>
  <si>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</si>
  <si>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</si>
  <si>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</si>
  <si>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</si>
  <si>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</si>
  <si>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</si>
  <si>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</si>
  <si>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</si>
  <si>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</si>
  <si>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</si>
  <si>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</si>
  <si>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</si>
  <si>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</si>
  <si>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</si>
  <si>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</si>
  <si>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</si>
  <si>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</si>
  <si>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</si>
  <si>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</si>
  <si>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</si>
  <si>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</si>
  <si>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</si>
  <si>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</si>
  <si>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</si>
  <si>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</si>
  <si>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</si>
  <si>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</si>
  <si>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</si>
  <si>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</si>
  <si>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</si>
  <si>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</si>
  <si>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</si>
  <si>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</si>
  <si>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</si>
  <si>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</si>
  <si>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</si>
  <si>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</si>
  <si>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</si>
  <si>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</si>
  <si>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</si>
  <si>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</si>
  <si>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</si>
  <si>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</si>
  <si>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</si>
  <si>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</si>
  <si>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</si>
  <si>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</si>
  <si>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</si>
  <si>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</si>
  <si>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</si>
  <si>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</si>
  <si>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</si>
  <si>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</si>
  <si>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</si>
  <si>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</si>
  <si>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</si>
  <si>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</si>
  <si>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</si>
  <si>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</si>
  <si>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</si>
  <si>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</si>
  <si>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</si>
  <si>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</si>
  <si>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</si>
  <si>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</si>
  <si>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</si>
  <si>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</si>
  <si>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</si>
  <si>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</si>
  <si>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</si>
  <si>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</si>
  <si>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</si>
  <si>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</si>
  <si>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</si>
  <si>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</si>
  <si>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</si>
  <si>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</si>
  <si>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</si>
  <si>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</si>
  <si>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</si>
  <si>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</si>
  <si>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</si>
  <si>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</si>
  <si>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</si>
  <si>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</si>
  <si>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</si>
  <si>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</si>
  <si>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</si>
  <si>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</si>
  <si>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</si>
  <si>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</si>
  <si>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</si>
  <si>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</si>
  <si>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</si>
  <si>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</si>
  <si>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</si>
  <si>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</si>
  <si>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</si>
  <si>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</si>
  <si>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</si>
  <si>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</si>
  <si>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</si>
  <si>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</si>
  <si>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</si>
  <si>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</si>
  <si>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</si>
  <si>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</si>
  <si>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</si>
  <si>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</si>
  <si>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</si>
  <si>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</si>
  <si>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</si>
  <si>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</si>
  <si>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</si>
  <si>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</si>
  <si>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</si>
  <si>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</si>
  <si>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</si>
  <si>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</si>
  <si>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</si>
  <si>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</si>
  <si>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</si>
  <si>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</si>
  <si>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</si>
  <si>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</si>
  <si>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</si>
  <si>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</si>
  <si>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</si>
  <si>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</si>
  <si>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</si>
  <si>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</si>
  <si>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</si>
  <si>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</si>
  <si>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</si>
  <si>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</si>
  <si>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</si>
  <si>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</si>
  <si>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</si>
  <si>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</si>
  <si>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</si>
  <si>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</si>
  <si>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</si>
  <si>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</si>
  <si>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</si>
  <si>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</si>
  <si>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</si>
  <si>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</si>
  <si>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</si>
  <si>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</si>
  <si>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</si>
  <si>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</si>
  <si>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</si>
  <si>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</si>
  <si>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</si>
  <si>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</si>
  <si>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</si>
  <si>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</si>
  <si>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</si>
  <si>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</si>
  <si>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</si>
  <si>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</si>
  <si>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</si>
  <si>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</si>
  <si>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</si>
  <si>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</si>
  <si>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</si>
  <si>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</si>
  <si>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</si>
  <si>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</si>
  <si>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</si>
  <si>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</si>
  <si>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</si>
  <si>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</si>
  <si>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</si>
  <si>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</si>
  <si>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</si>
  <si>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</si>
  <si>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</si>
  <si>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</si>
  <si>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</si>
  <si>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</si>
  <si>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</si>
  <si>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</si>
  <si>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</si>
  <si>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</si>
  <si>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</si>
  <si>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</si>
  <si>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</si>
  <si>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</si>
  <si>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</si>
  <si>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</si>
  <si>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</si>
  <si>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</si>
  <si>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</si>
  <si>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</si>
  <si>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</si>
  <si>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</si>
  <si>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</si>
  <si>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</si>
  <si>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</si>
  <si>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</si>
  <si>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</si>
  <si>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</si>
  <si>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</si>
  <si>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</si>
  <si>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</si>
  <si>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</si>
  <si>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</si>
  <si>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</si>
  <si>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</si>
  <si>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</si>
  <si>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</si>
  <si>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</si>
  <si>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</si>
  <si>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</si>
  <si>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</si>
  <si>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</si>
  <si>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</si>
  <si>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</si>
  <si>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</si>
  <si>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</si>
  <si>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</si>
  <si>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</si>
  <si>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</si>
  <si>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</si>
  <si>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</si>
  <si>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</si>
  <si>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</si>
  <si>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</si>
  <si>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</si>
  <si>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</si>
  <si>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</si>
  <si>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</si>
  <si>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</si>
  <si>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</si>
  <si>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</si>
  <si>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</si>
  <si>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</si>
  <si>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</si>
  <si>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</si>
  <si>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</si>
  <si>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</si>
  <si>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</si>
  <si>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</si>
  <si>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</si>
  <si>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</si>
  <si>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</si>
  <si>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</si>
  <si>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</si>
  <si>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</si>
  <si>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</si>
  <si>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</si>
  <si>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</si>
  <si>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</si>
  <si>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</si>
  <si>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</si>
  <si>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</si>
  <si>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</si>
  <si>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</si>
  <si>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</si>
  <si>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</si>
  <si>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</si>
  <si>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</si>
  <si>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</si>
  <si>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</si>
  <si>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</si>
  <si>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</si>
  <si>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</si>
  <si>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</si>
  <si>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</si>
  <si>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</si>
  <si>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</si>
  <si>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</si>
  <si>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</si>
  <si>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</si>
  <si>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</si>
  <si>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</si>
  <si>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</si>
  <si>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</si>
  <si>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</si>
  <si>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</si>
  <si>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</si>
  <si>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</si>
  <si>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</si>
  <si>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</si>
  <si>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</si>
  <si>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</si>
  <si>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</si>
  <si>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</si>
  <si>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</si>
  <si>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</si>
  <si>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</si>
  <si>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</si>
  <si>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</si>
  <si>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</si>
  <si>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</si>
  <si>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</si>
  <si>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</si>
  <si>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</si>
  <si>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</si>
  <si>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</si>
  <si>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</si>
  <si>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</si>
  <si>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</si>
  <si>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</si>
  <si>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</si>
  <si>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</si>
  <si>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</si>
  <si>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</si>
  <si>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</si>
  <si>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</si>
  <si>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</si>
  <si>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</si>
  <si>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</si>
  <si>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</si>
  <si>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</si>
  <si>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</si>
  <si>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</si>
  <si>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</si>
  <si>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</si>
  <si>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</si>
  <si>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</si>
  <si>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</si>
  <si>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</si>
  <si>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</si>
  <si>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</si>
  <si>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</si>
  <si>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</si>
  <si>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</si>
  <si>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</si>
  <si>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</si>
  <si>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</si>
  <si>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</si>
  <si>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</si>
  <si>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</si>
  <si>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</si>
  <si>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</si>
  <si>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</si>
  <si>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</si>
  <si>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</si>
  <si>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</si>
  <si>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</si>
  <si>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</si>
  <si>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</si>
  <si>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</si>
  <si>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</si>
  <si>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</si>
  <si>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</si>
  <si>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</si>
  <si>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</si>
  <si>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</si>
  <si>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</si>
  <si>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</si>
  <si>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</si>
  <si>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</si>
  <si>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</si>
  <si>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</si>
  <si>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</si>
  <si>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</si>
  <si>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</si>
  <si>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</si>
  <si>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</si>
  <si>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</si>
  <si>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</si>
  <si>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</si>
  <si>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</si>
  <si>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</si>
  <si>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</si>
  <si>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</si>
  <si>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</si>
  <si>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</si>
  <si>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</si>
  <si>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</si>
  <si>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</si>
  <si>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</si>
  <si>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</si>
  <si>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</si>
  <si>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</si>
  <si>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</si>
  <si>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</si>
  <si>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</si>
  <si>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</si>
  <si>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</si>
  <si>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</si>
  <si>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</si>
  <si>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</si>
  <si>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</si>
  <si>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</si>
  <si>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</si>
  <si>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</si>
  <si>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</si>
  <si>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</si>
  <si>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</si>
  <si>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</si>
  <si>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</si>
  <si>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</si>
  <si>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</si>
  <si>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</si>
  <si>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</si>
  <si>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</si>
  <si>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</si>
  <si>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</si>
  <si>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</si>
  <si>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</si>
  <si>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</si>
  <si>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</si>
  <si>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</si>
  <si>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</si>
  <si>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</si>
  <si>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</si>
  <si>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</si>
  <si>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</si>
  <si>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</si>
  <si>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</si>
  <si>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</si>
  <si>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</si>
  <si>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</si>
  <si>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</si>
  <si>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</si>
  <si>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</si>
  <si>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</si>
  <si>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</si>
  <si>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</si>
  <si>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</si>
  <si>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</si>
  <si>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</si>
  <si>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</si>
  <si>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</si>
  <si>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</si>
  <si>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</si>
  <si>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</si>
  <si>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</si>
  <si>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</si>
  <si>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</si>
  <si>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</si>
  <si>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</si>
  <si>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</si>
  <si>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</si>
  <si>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</si>
  <si>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</si>
  <si>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</si>
  <si>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</si>
  <si>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</si>
  <si>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</si>
  <si>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</si>
  <si>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</si>
  <si>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</si>
  <si>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</si>
  <si>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</si>
  <si>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</si>
  <si>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</si>
  <si>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</si>
  <si>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</si>
  <si>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</si>
  <si>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</si>
  <si>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</si>
  <si>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</si>
  <si>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</si>
  <si>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</si>
  <si>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</si>
  <si>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</si>
  <si>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</si>
  <si>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</si>
  <si>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</si>
  <si>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</si>
  <si>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</si>
  <si>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</si>
  <si>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</si>
  <si>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</si>
  <si>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</si>
  <si>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</si>
  <si>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</si>
  <si>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</si>
  <si>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</si>
  <si>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</si>
  <si>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</si>
  <si>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</si>
  <si>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</si>
  <si>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</si>
  <si>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</si>
  <si>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</si>
  <si>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</si>
  <si>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</si>
  <si>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</si>
  <si>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</si>
  <si>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</si>
  <si>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</si>
  <si>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</si>
  <si>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</si>
  <si>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</si>
  <si>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</si>
  <si>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</si>
  <si>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</si>
  <si>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</si>
  <si>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</si>
  <si>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</si>
  <si>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</si>
  <si>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</si>
  <si>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</si>
  <si>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</si>
  <si>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</si>
  <si>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</si>
  <si>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</si>
  <si>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</si>
  <si>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</si>
  <si>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</si>
  <si>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</si>
  <si>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</si>
  <si>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</si>
  <si>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</si>
  <si>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</si>
  <si>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</si>
  <si>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</si>
  <si>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</si>
  <si>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</si>
  <si>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</si>
  <si>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</si>
  <si>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</si>
  <si>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</si>
  <si>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</si>
  <si>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</si>
  <si>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</si>
  <si>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</si>
  <si>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</si>
  <si>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</si>
  <si>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</si>
  <si>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</si>
  <si>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</si>
  <si>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</si>
  <si>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</si>
  <si>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</si>
  <si>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</si>
  <si>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</si>
  <si>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</si>
  <si>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</si>
  <si>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</si>
  <si>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</si>
  <si>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</si>
  <si>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</si>
  <si>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</si>
  <si>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</si>
  <si>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</si>
  <si>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</si>
  <si>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</si>
  <si>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</si>
  <si>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</si>
  <si>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</si>
  <si>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</si>
  <si>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</si>
  <si>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</si>
  <si>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</si>
  <si>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</si>
  <si>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</si>
  <si>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</si>
  <si>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</si>
  <si>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</si>
  <si>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</si>
  <si>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</si>
  <si>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</si>
  <si>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</si>
  <si>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</si>
  <si>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</si>
  <si>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</si>
  <si>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</si>
  <si>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</si>
  <si>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</si>
  <si>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</si>
  <si>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</si>
  <si>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</si>
  <si>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</si>
  <si>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</si>
  <si>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</si>
  <si>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</si>
  <si>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</si>
  <si>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</si>
  <si>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</si>
  <si>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</si>
  <si>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</si>
  <si>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</si>
  <si>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</si>
  <si>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</si>
  <si>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</si>
  <si>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</si>
  <si>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</si>
  <si>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</si>
  <si>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</si>
  <si>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</si>
  <si>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</si>
  <si>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</si>
  <si>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</si>
  <si>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</si>
  <si>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</si>
  <si>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</si>
  <si>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</si>
  <si>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</si>
  <si>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</si>
  <si>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</si>
  <si>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</si>
  <si>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</si>
  <si>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</si>
  <si>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</si>
  <si>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</si>
  <si>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</si>
  <si>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</si>
  <si>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</si>
  <si>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</si>
  <si>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</si>
  <si>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</si>
  <si>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</si>
  <si>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</si>
  <si>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</si>
  <si>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</si>
  <si>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</si>
  <si>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</si>
  <si>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</si>
  <si>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</si>
  <si>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</si>
  <si>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</si>
  <si>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</si>
  <si>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</si>
  <si>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</si>
  <si>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</si>
  <si>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</si>
  <si>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</si>
  <si>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</si>
  <si>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</si>
  <si>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</si>
  <si>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</si>
  <si>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</si>
  <si>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</si>
  <si>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</si>
  <si>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</si>
  <si>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</si>
  <si>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</si>
  <si>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</si>
  <si>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</si>
  <si>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</si>
  <si>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</si>
  <si>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</si>
  <si>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</si>
  <si>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</si>
  <si>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</si>
  <si>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</si>
  <si>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</si>
  <si>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</si>
  <si>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</si>
  <si>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</si>
  <si>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</si>
  <si>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</si>
  <si>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</si>
  <si>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</si>
  <si>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</si>
  <si>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</si>
  <si>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</si>
  <si>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</si>
  <si>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</si>
  <si>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</si>
  <si>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</si>
  <si>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</si>
  <si>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</si>
  <si>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</si>
  <si>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</si>
  <si>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</si>
  <si>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</si>
  <si>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</si>
  <si>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</si>
  <si>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</si>
  <si>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</si>
  <si>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</si>
  <si>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</si>
  <si>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</si>
  <si>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</si>
  <si>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</si>
  <si>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</si>
  <si>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</si>
  <si>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</si>
  <si>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</si>
  <si>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</si>
  <si>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</si>
  <si>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</si>
  <si>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</si>
  <si>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</si>
  <si>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</si>
  <si>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</si>
  <si>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</si>
  <si>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</si>
  <si>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</si>
  <si>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</si>
  <si>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</si>
  <si>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</si>
  <si>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</si>
  <si>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</si>
  <si>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</si>
  <si>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</si>
  <si>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</si>
  <si>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</si>
  <si>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</si>
  <si>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</si>
  <si>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</si>
  <si>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</si>
  <si>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</si>
  <si>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</si>
  <si>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</si>
  <si>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</si>
  <si>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</si>
  <si>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</si>
  <si>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</si>
  <si>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</si>
  <si>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</si>
  <si>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</si>
  <si>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</si>
  <si>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</si>
  <si>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</si>
  <si>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</si>
  <si>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</si>
  <si>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</si>
  <si>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</si>
  <si>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</si>
  <si>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</si>
  <si>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</si>
  <si>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</si>
  <si>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</si>
  <si>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</si>
  <si>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</si>
  <si>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</si>
  <si>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</si>
  <si>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</si>
  <si>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</si>
  <si>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</si>
  <si>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</si>
  <si>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</si>
  <si>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</si>
  <si>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</si>
  <si>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</si>
  <si>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</si>
  <si>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</si>
  <si>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</si>
  <si>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</si>
  <si>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</si>
  <si>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</si>
  <si>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</si>
  <si>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</si>
  <si>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</si>
  <si>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</si>
  <si>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</si>
  <si>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</si>
  <si>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</si>
  <si>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</si>
  <si>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</si>
  <si>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</si>
  <si>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</si>
  <si>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</si>
  <si>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</si>
  <si>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</si>
  <si>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</si>
  <si>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</si>
  <si>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</si>
  <si>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</si>
  <si>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</si>
  <si>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</si>
  <si>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</si>
  <si>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</si>
  <si>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</si>
  <si>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</si>
  <si>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</si>
  <si>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</si>
  <si>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</si>
  <si>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</si>
  <si>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</si>
  <si>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</si>
  <si>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</si>
  <si>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</si>
  <si>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</si>
  <si>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</si>
  <si>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</si>
  <si>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</si>
  <si>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</si>
  <si>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</si>
  <si>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</si>
  <si>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</si>
  <si>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</si>
  <si>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</si>
  <si>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</si>
  <si>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</si>
  <si>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</si>
  <si>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</si>
  <si>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</si>
  <si>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</si>
  <si>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</si>
  <si>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</si>
  <si>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</si>
  <si>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</si>
  <si>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</si>
  <si>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</si>
  <si>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</si>
  <si>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</si>
  <si>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</si>
  <si>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</si>
  <si>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</si>
  <si>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</si>
  <si>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</si>
  <si>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</si>
  <si>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</si>
  <si>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</si>
  <si>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</si>
  <si>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</si>
  <si>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</si>
  <si>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</si>
  <si>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</si>
  <si>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</si>
  <si>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</si>
  <si>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</si>
  <si>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</si>
  <si>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</si>
  <si>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</si>
  <si>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</si>
  <si>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</si>
  <si>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</si>
  <si>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</si>
  <si>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</si>
  <si>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</si>
  <si>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</si>
  <si>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</si>
  <si>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</si>
  <si>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</si>
  <si>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</si>
  <si>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</si>
  <si>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</si>
  <si>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</si>
  <si>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</si>
  <si>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</si>
  <si>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</si>
  <si>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</si>
  <si>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</si>
  <si>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</si>
  <si>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</si>
  <si>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</si>
  <si>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</si>
  <si>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</si>
  <si>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</si>
  <si>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</si>
  <si>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</si>
  <si>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</si>
  <si>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</si>
  <si>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</si>
  <si>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</si>
  <si>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</si>
  <si>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</si>
  <si>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</si>
  <si>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</si>
  <si>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</si>
  <si>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</si>
  <si>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</si>
  <si>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</si>
  <si>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</si>
  <si>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</si>
  <si>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</si>
  <si>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</si>
  <si>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</si>
  <si>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</si>
  <si>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</si>
  <si>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</si>
  <si>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</si>
  <si>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</si>
  <si>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</si>
  <si>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</si>
  <si>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</si>
  <si>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</si>
  <si>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</si>
  <si>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</si>
  <si>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</si>
  <si>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</si>
  <si>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</si>
  <si>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</si>
  <si>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</si>
  <si>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</si>
  <si>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</si>
  <si>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</si>
  <si>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</si>
  <si>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</si>
  <si>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</si>
  <si>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</si>
  <si>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</si>
  <si>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</si>
  <si>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</si>
  <si>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</si>
  <si>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</si>
  <si>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</si>
  <si>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</si>
  <si>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</si>
  <si>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</si>
  <si>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</si>
  <si>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</si>
  <si>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</si>
  <si>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</si>
  <si>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</si>
  <si>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</si>
  <si>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</si>
  <si>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</si>
  <si>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</si>
  <si>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</si>
  <si>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</si>
  <si>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</si>
  <si>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</si>
  <si>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</si>
  <si>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</si>
  <si>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</si>
  <si>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</si>
  <si>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</si>
  <si>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</si>
  <si>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</si>
  <si>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</si>
  <si>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</si>
  <si>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</si>
  <si>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</si>
  <si>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</si>
  <si>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</si>
  <si>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</si>
  <si>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</si>
  <si>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</si>
  <si>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</si>
  <si>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</si>
  <si>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</si>
  <si>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</si>
  <si>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</si>
  <si>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</si>
  <si>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</si>
  <si>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</si>
  <si>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</si>
  <si>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</si>
  <si>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</si>
  <si>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</si>
  <si>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</si>
  <si>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</si>
  <si>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</si>
  <si>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</si>
  <si>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</si>
  <si>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</si>
  <si>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</si>
  <si>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</si>
  <si>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</si>
  <si>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</si>
  <si>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</si>
  <si>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</si>
  <si>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</si>
  <si>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</si>
  <si>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</si>
  <si>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</si>
  <si>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</si>
  <si>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</si>
  <si>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</si>
  <si>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</si>
  <si>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</si>
  <si>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</si>
  <si>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</si>
  <si>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</si>
  <si>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</si>
  <si>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</si>
  <si>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</si>
  <si>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</si>
  <si>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</si>
  <si>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</si>
  <si>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</si>
  <si>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</si>
  <si>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</si>
  <si>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</si>
  <si>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</si>
  <si>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</si>
  <si>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</si>
  <si>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</si>
  <si>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</si>
  <si>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</si>
  <si>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</si>
  <si>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</si>
  <si>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</si>
  <si>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</si>
  <si>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</si>
  <si>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</si>
  <si>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</si>
  <si>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</si>
  <si>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</si>
  <si>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</si>
  <si>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</si>
  <si>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</si>
  <si>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</si>
  <si>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</si>
  <si>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</si>
  <si>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</si>
  <si>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</si>
  <si>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</si>
  <si>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</si>
  <si>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</si>
  <si>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</si>
  <si>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</si>
  <si>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</si>
  <si>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</si>
  <si>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</si>
  <si>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</si>
  <si>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</si>
  <si>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</si>
  <si>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</si>
  <si>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</si>
  <si>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</si>
  <si>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</si>
  <si>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</si>
  <si>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</si>
  <si>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</si>
  <si>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</si>
  <si>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</si>
  <si>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</si>
  <si>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</si>
  <si>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</si>
  <si>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</si>
  <si>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</si>
  <si>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</si>
  <si>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</si>
  <si>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</si>
  <si>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</si>
  <si>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</si>
  <si>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</si>
  <si>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</si>
  <si>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</si>
  <si>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</si>
  <si>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</si>
  <si>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</si>
  <si>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</si>
  <si>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</si>
  <si>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</si>
  <si>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</si>
  <si>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</si>
  <si>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</si>
  <si>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</si>
  <si>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</si>
  <si>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</si>
  <si>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</si>
  <si>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</si>
  <si>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</si>
  <si>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</si>
  <si>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</si>
  <si>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</si>
  <si>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</si>
  <si>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</si>
  <si>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</si>
  <si>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</si>
  <si>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</si>
  <si>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</si>
  <si>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</si>
  <si>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</si>
  <si>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</si>
  <si>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</si>
  <si>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</si>
  <si>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</si>
  <si>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</si>
  <si>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</si>
  <si>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</si>
  <si>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</si>
  <si>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</si>
  <si>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</si>
  <si>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</si>
  <si>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</si>
  <si>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</si>
  <si>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</si>
  <si>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</si>
  <si>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</si>
  <si>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</si>
  <si>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</si>
  <si>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</si>
  <si>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</si>
  <si>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</si>
  <si>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</si>
  <si>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</si>
  <si>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</si>
  <si>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</si>
  <si>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</si>
  <si>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</si>
  <si>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</si>
  <si>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</si>
  <si>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</si>
  <si>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</si>
  <si>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</si>
  <si>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</si>
  <si>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</si>
  <si>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</si>
  <si>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</si>
  <si>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</si>
  <si>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</si>
  <si>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</si>
  <si>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</si>
  <si>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</si>
  <si>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</si>
  <si>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</si>
  <si>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</si>
  <si>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</si>
  <si>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</si>
  <si>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</si>
  <si>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</si>
  <si>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</si>
  <si>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</si>
  <si>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</si>
  <si>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</si>
  <si>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</si>
  <si>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</si>
  <si>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</si>
  <si>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</si>
  <si>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</si>
  <si>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</si>
  <si>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</si>
  <si>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</si>
  <si>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</si>
  <si>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</si>
  <si>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</si>
  <si>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</si>
  <si>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</si>
  <si>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</si>
  <si>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</si>
  <si>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</si>
  <si>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</si>
  <si>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</si>
  <si>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</si>
  <si>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</si>
  <si>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</si>
  <si>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</si>
  <si>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</si>
  <si>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</si>
  <si>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</si>
  <si>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</si>
  <si>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</si>
  <si>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</si>
  <si>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</si>
  <si>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</si>
  <si>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</si>
  <si>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</si>
  <si>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</si>
  <si>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</si>
  <si>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</si>
  <si>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</si>
  <si>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</si>
  <si>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</si>
  <si>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</si>
  <si>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</si>
  <si>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</si>
  <si>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</si>
  <si>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</si>
  <si>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</si>
  <si>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</si>
  <si>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</si>
  <si>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</si>
  <si>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</si>
  <si>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</si>
  <si>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</si>
  <si>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</si>
  <si>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</si>
  <si>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</si>
  <si>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</si>
  <si>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</si>
  <si>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</si>
  <si>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</si>
  <si>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</si>
  <si>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</si>
  <si>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</si>
  <si>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</si>
  <si>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</si>
  <si>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</si>
  <si>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</si>
  <si>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</si>
  <si>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</si>
  <si>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</si>
  <si>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</si>
  <si>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</si>
  <si>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</si>
  <si>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</si>
  <si>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</si>
  <si>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</si>
  <si>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</si>
  <si>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</si>
  <si>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</si>
  <si>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</si>
  <si>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</si>
  <si>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</si>
  <si>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</si>
  <si>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</si>
  <si>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</si>
  <si>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</si>
  <si>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</si>
  <si>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</si>
  <si>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</si>
  <si>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</si>
  <si>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</si>
  <si>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</si>
  <si>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</si>
  <si>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</si>
  <si>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</si>
  <si>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</si>
  <si>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</si>
  <si>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</si>
  <si>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</si>
  <si>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</si>
  <si>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</si>
  <si>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</si>
  <si>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</si>
  <si>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</si>
  <si>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</si>
  <si>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</si>
  <si>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</si>
  <si>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</si>
  <si>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</si>
  <si>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</si>
  <si>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</si>
  <si>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</si>
  <si>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</si>
  <si>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</si>
  <si>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</si>
  <si>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</si>
  <si>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</si>
  <si>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</si>
  <si>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</si>
  <si>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</si>
  <si>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</si>
  <si>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</si>
  <si>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</si>
  <si>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</si>
  <si>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</si>
  <si>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</si>
  <si>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</si>
  <si>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</si>
  <si>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</si>
  <si>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</si>
  <si>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</si>
  <si>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</si>
  <si>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</si>
  <si>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</si>
  <si>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</si>
  <si>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</si>
  <si>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</si>
  <si>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</si>
  <si>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</si>
  <si>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</si>
  <si>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</si>
  <si>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</si>
  <si>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</si>
  <si>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</si>
  <si>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</si>
  <si>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</si>
  <si>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</si>
  <si>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</si>
  <si>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</si>
  <si>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</si>
  <si>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</si>
  <si>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</si>
  <si>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</si>
  <si>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</si>
  <si>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</si>
  <si>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</si>
  <si>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</si>
  <si>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</si>
  <si>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</si>
  <si>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</si>
  <si>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</si>
  <si>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</si>
  <si>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</si>
  <si>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</si>
  <si>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</si>
  <si>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</si>
  <si>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</si>
  <si>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</si>
  <si>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</si>
  <si>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</si>
  <si>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</si>
  <si>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</si>
  <si>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</si>
  <si>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</si>
  <si>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</si>
  <si>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</si>
  <si>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</si>
  <si>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</si>
  <si>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</si>
  <si>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</si>
  <si>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</si>
  <si>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</si>
  <si>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</si>
  <si>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</si>
  <si>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</si>
  <si>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</si>
  <si>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</si>
  <si>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</si>
  <si>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</si>
  <si>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</si>
  <si>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</si>
  <si>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</si>
  <si>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</si>
  <si>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</si>
  <si>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</si>
  <si>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</si>
  <si>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</si>
  <si>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</si>
  <si>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</si>
  <si>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</si>
  <si>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</si>
  <si>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</si>
  <si>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</si>
  <si>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</si>
  <si>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</si>
  <si>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</si>
  <si>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</si>
  <si>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</si>
  <si>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</si>
  <si>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</si>
  <si>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</si>
  <si>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</si>
  <si>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</si>
  <si>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</si>
  <si>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</si>
  <si>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</si>
  <si>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</si>
  <si>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</si>
  <si>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</si>
  <si>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</si>
  <si>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</si>
  <si>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</si>
  <si>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</si>
  <si>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</si>
  <si>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</si>
  <si>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</si>
  <si>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</si>
  <si>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</si>
  <si>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</si>
  <si>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</si>
  <si>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</si>
  <si>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</si>
  <si>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</si>
  <si>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</si>
  <si>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</si>
  <si>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</si>
  <si>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</si>
  <si>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</si>
  <si>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</si>
  <si>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</si>
  <si>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</si>
  <si>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</si>
  <si>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</si>
  <si>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</si>
  <si>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</si>
  <si>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</si>
  <si>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</si>
  <si>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</si>
  <si>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</si>
  <si>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</si>
  <si>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</si>
  <si>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</si>
  <si>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</si>
  <si>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</si>
  <si>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</si>
  <si>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</si>
  <si>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</si>
  <si>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</si>
  <si>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</si>
  <si>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</si>
  <si>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</si>
  <si>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</si>
  <si>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</si>
  <si>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</si>
  <si>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</si>
  <si>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</si>
  <si>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</si>
  <si>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</si>
  <si>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</si>
  <si>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</si>
  <si>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</si>
  <si>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</si>
  <si>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</si>
  <si>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</si>
  <si>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</si>
  <si>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</si>
  <si>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</si>
  <si>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</si>
  <si>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</si>
  <si>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</si>
  <si>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</si>
  <si>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</si>
  <si>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</si>
  <si>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</si>
  <si>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</si>
  <si>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</si>
  <si>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</si>
  <si>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</si>
  <si>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</si>
  <si>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</si>
  <si>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</si>
  <si>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</si>
  <si>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</si>
  <si>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</si>
  <si>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</si>
  <si>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</si>
  <si>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</si>
  <si>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</si>
  <si>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</si>
  <si>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</si>
  <si>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</si>
  <si>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</si>
  <si>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</si>
  <si>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</si>
  <si>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</si>
  <si>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</si>
  <si>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</si>
  <si>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</si>
  <si>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</si>
  <si>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</si>
  <si>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</si>
  <si>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</si>
  <si>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</si>
  <si>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</si>
  <si>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</si>
  <si>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</si>
  <si>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</si>
  <si>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</si>
  <si>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</si>
  <si>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</si>
  <si>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</si>
  <si>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</si>
  <si>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</si>
  <si>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</si>
  <si>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</si>
  <si>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</si>
  <si>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</si>
  <si>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</si>
  <si>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</si>
  <si>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</si>
  <si>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</si>
  <si>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</si>
  <si>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</si>
  <si>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</si>
  <si>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</si>
  <si>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</si>
  <si>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</si>
  <si>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</si>
  <si>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</si>
  <si>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</si>
  <si>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</si>
  <si>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</si>
  <si>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</si>
  <si>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</si>
  <si>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</si>
  <si>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</si>
  <si>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</si>
  <si>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</si>
  <si>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</si>
  <si>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</si>
  <si>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</si>
  <si>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</si>
  <si>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</si>
  <si>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</si>
  <si>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</si>
  <si>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</si>
  <si>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</si>
  <si>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</si>
  <si>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</si>
  <si>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</si>
  <si>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</si>
  <si>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</si>
  <si>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</si>
  <si>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</si>
  <si>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</si>
  <si>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</si>
  <si>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</si>
  <si>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</si>
  <si>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</si>
  <si>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</si>
  <si>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</si>
  <si>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</si>
  <si>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</si>
  <si>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</si>
  <si>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</si>
  <si>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</si>
  <si>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</si>
  <si>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</si>
  <si>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</si>
  <si>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</si>
  <si>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</si>
  <si>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</si>
  <si>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</si>
  <si>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</si>
  <si>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</si>
  <si>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</si>
  <si>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</si>
  <si>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</si>
  <si>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</si>
  <si>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</si>
  <si>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</si>
  <si>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</si>
  <si>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</si>
  <si>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</si>
  <si>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</si>
  <si>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</si>
  <si>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</si>
  <si>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</si>
  <si>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</si>
  <si>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</si>
  <si>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</si>
  <si>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</si>
  <si>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</si>
  <si>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</si>
  <si>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</si>
  <si>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</si>
  <si>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</si>
  <si>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</si>
  <si>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</si>
  <si>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</si>
  <si>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</si>
  <si>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</si>
  <si>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</si>
  <si>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</si>
  <si>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</si>
  <si>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</si>
  <si>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</si>
  <si>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</si>
  <si>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</si>
  <si>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</si>
  <si>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</si>
  <si>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</si>
  <si>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</si>
  <si>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</si>
  <si>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</si>
  <si>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</si>
  <si>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</si>
  <si>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</si>
  <si>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</si>
  <si>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</si>
  <si>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</si>
  <si>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</si>
  <si>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</si>
  <si>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</si>
  <si>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</si>
  <si>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</si>
  <si>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</si>
  <si>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</si>
  <si>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</si>
  <si>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</si>
  <si>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</si>
  <si>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</si>
  <si>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</si>
  <si>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</si>
  <si>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</si>
  <si>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</si>
  <si>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</si>
  <si>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</si>
  <si>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</si>
  <si>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</si>
  <si>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</si>
  <si>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</si>
  <si>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</si>
  <si>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</si>
  <si>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</si>
  <si>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</si>
  <si>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</si>
  <si>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</si>
  <si>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</si>
  <si>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</si>
  <si>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</si>
  <si>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</si>
  <si>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</si>
  <si>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</si>
  <si>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</si>
  <si>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</si>
  <si>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</si>
  <si>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</si>
  <si>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</si>
  <si>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</si>
  <si>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</si>
  <si>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</si>
  <si>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</si>
  <si>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</si>
  <si>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</si>
  <si>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</si>
  <si>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</si>
  <si>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</si>
  <si>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</si>
  <si>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</si>
  <si>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</si>
  <si>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</si>
  <si>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</si>
  <si>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</si>
  <si>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</si>
  <si>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</si>
  <si>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</si>
  <si>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</si>
  <si>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</si>
  <si>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</si>
  <si>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</si>
  <si>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</si>
  <si>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</si>
  <si>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</si>
  <si>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</si>
  <si>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</si>
  <si>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</si>
  <si>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</si>
  <si>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</si>
  <si>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</si>
  <si>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</si>
  <si>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</si>
  <si>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</si>
  <si>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</si>
  <si>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</si>
  <si>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</si>
  <si>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</si>
  <si>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</si>
  <si>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</si>
  <si>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</si>
  <si>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</si>
  <si>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</si>
  <si>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</si>
  <si>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</si>
  <si>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</si>
  <si>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</si>
  <si>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</si>
  <si>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</si>
  <si>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</si>
  <si>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</si>
  <si>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</si>
  <si>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</si>
  <si>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</si>
  <si>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</si>
  <si>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</si>
  <si>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</si>
  <si>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</si>
  <si>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</si>
  <si>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</si>
  <si>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</si>
  <si>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</si>
  <si>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</si>
  <si>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</si>
  <si>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</si>
  <si>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</si>
  <si>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</si>
  <si>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</si>
  <si>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</si>
  <si>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</si>
  <si>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</si>
  <si>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</si>
  <si>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</si>
  <si>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</si>
  <si>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</si>
  <si>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</si>
  <si>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</si>
  <si>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</si>
  <si>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</si>
  <si>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</si>
  <si>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</si>
  <si>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</si>
  <si>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</si>
  <si>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</si>
  <si>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</si>
  <si>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</si>
  <si>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</si>
  <si>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</si>
  <si>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</si>
  <si>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</si>
  <si>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</si>
  <si>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</si>
  <si>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</si>
  <si>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</si>
  <si>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</si>
  <si>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</si>
  <si>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</si>
  <si>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</si>
  <si>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</si>
  <si>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</si>
  <si>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</si>
  <si>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</si>
  <si>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</si>
  <si>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</si>
  <si>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</si>
  <si>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</si>
  <si>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</si>
  <si>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</si>
  <si>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</si>
  <si>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</si>
  <si>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</si>
  <si>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</si>
  <si>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</si>
  <si>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</si>
  <si>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</si>
  <si>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</si>
  <si>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</si>
  <si>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</si>
  <si>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</si>
  <si>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</si>
  <si>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</si>
  <si>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</si>
  <si>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</si>
  <si>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</si>
  <si>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</si>
  <si>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</si>
  <si>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</si>
  <si>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</si>
  <si>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</si>
  <si>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</si>
  <si>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</si>
  <si>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</si>
  <si>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</si>
  <si>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</si>
  <si>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</si>
  <si>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</si>
  <si>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</si>
  <si>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</si>
  <si>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</si>
  <si>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</si>
  <si>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</si>
  <si>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</si>
  <si>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</si>
  <si>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</si>
  <si>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</si>
  <si>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</si>
  <si>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</si>
  <si>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</si>
  <si>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</si>
  <si>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</si>
  <si>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</si>
  <si>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</si>
  <si>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</si>
  <si>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</si>
  <si>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</si>
  <si>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</si>
  <si>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</si>
  <si>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</si>
  <si>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</si>
  <si>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</si>
  <si>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</si>
  <si>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</si>
  <si>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</si>
  <si>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</si>
  <si>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</si>
  <si>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</si>
  <si>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</si>
  <si>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</si>
  <si>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</si>
  <si>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</si>
  <si>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</si>
  <si>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</si>
  <si>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</si>
  <si>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</si>
  <si>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</si>
  <si>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</si>
  <si>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</si>
  <si>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</si>
  <si>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</si>
  <si>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</si>
  <si>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</si>
  <si>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</si>
  <si>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</si>
  <si>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</si>
  <si>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</si>
  <si>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</si>
  <si>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</si>
  <si>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</si>
  <si>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</si>
  <si>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</si>
  <si>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</si>
  <si>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</si>
  <si>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</si>
  <si>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</si>
  <si>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</si>
  <si>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</si>
  <si>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</si>
  <si>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</si>
  <si>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</si>
  <si>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</si>
  <si>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</si>
  <si>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</si>
  <si>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</si>
  <si>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</si>
  <si>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</si>
  <si>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</si>
  <si>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</si>
  <si>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</si>
  <si>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</si>
  <si>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</si>
  <si>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</si>
  <si>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</si>
  <si>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</si>
  <si>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</si>
  <si>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</si>
  <si>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</si>
  <si>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</si>
  <si>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</si>
  <si>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</si>
  <si>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</si>
  <si>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</si>
  <si>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</si>
  <si>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</si>
  <si>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</si>
  <si>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</si>
  <si>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</si>
  <si>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</si>
  <si>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</si>
  <si>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</si>
  <si>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</si>
  <si>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</si>
  <si>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</si>
  <si>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</si>
  <si>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</si>
  <si>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</si>
  <si>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</si>
  <si>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</si>
  <si>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</si>
  <si>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</si>
  <si>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</si>
  <si>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</si>
  <si>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</si>
  <si>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</si>
  <si>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</si>
  <si>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</si>
  <si>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</si>
  <si>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</si>
  <si>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</si>
  <si>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</si>
  <si>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</si>
  <si>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</si>
  <si>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</si>
  <si>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</si>
  <si>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</si>
  <si>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</si>
  <si>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</si>
  <si>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</si>
  <si>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</si>
  <si>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</si>
  <si>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</si>
  <si>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</si>
  <si>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</si>
  <si>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</si>
  <si>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</si>
  <si>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</si>
  <si>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</si>
  <si>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</si>
  <si>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</si>
  <si>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</si>
  <si>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</si>
  <si>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</si>
  <si>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</si>
  <si>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</si>
  <si>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</si>
  <si>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</si>
  <si>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</si>
  <si>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</si>
  <si>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</si>
  <si>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</si>
  <si>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</si>
  <si>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</si>
  <si>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</si>
  <si>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</si>
  <si>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</si>
  <si>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</si>
  <si>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</si>
  <si>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</si>
  <si>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</si>
  <si>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</si>
  <si>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</si>
  <si>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</si>
  <si>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</si>
  <si>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</si>
  <si>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</si>
  <si>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</si>
  <si>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</si>
  <si>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</si>
  <si>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</si>
  <si>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</si>
  <si>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</si>
  <si>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</si>
  <si>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</si>
  <si>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</si>
  <si>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</si>
  <si>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</si>
  <si>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</si>
  <si>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</si>
  <si>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</si>
  <si>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</si>
  <si>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</si>
  <si>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</si>
  <si>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</si>
  <si>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</si>
  <si>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</si>
  <si>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</si>
  <si>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</si>
  <si>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</si>
  <si>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</si>
  <si>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</si>
  <si>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</si>
  <si>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</si>
  <si>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</si>
  <si>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</si>
  <si>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</si>
  <si>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</si>
  <si>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</si>
  <si>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</si>
  <si>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</si>
  <si>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</si>
  <si>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</si>
  <si>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</si>
  <si>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</si>
  <si>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</si>
  <si>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</si>
  <si>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</si>
  <si>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</si>
  <si>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</si>
  <si>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</si>
  <si>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</si>
  <si>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</si>
  <si>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</si>
  <si>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</si>
  <si>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</si>
  <si>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</si>
  <si>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</si>
  <si>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</si>
  <si>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</si>
  <si>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</si>
  <si>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</si>
  <si>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</si>
  <si>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</si>
  <si>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</si>
  <si>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</si>
  <si>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</si>
  <si>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</si>
  <si>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</si>
  <si>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</si>
  <si>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</si>
  <si>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</si>
  <si>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</si>
  <si>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</si>
  <si>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</si>
  <si>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</si>
  <si>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</si>
  <si>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</si>
  <si>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</si>
  <si>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</si>
  <si>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</si>
  <si>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</si>
  <si>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</si>
  <si>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</si>
  <si>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</si>
  <si>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</si>
  <si>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</si>
  <si>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</si>
  <si>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</si>
  <si>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</si>
  <si>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</si>
  <si>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</si>
  <si>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</si>
  <si>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</si>
  <si>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</si>
  <si>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</si>
  <si>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</si>
  <si>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</si>
  <si>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</si>
  <si>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</si>
  <si>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</si>
  <si>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</si>
  <si>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</si>
  <si>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</si>
  <si>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</si>
  <si>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</si>
  <si>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</si>
  <si>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</si>
  <si>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</si>
  <si>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</si>
  <si>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</si>
  <si>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</si>
  <si>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</si>
  <si>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</si>
  <si>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</si>
  <si>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</si>
  <si>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</si>
  <si>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</si>
  <si>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</si>
  <si>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</si>
  <si>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</si>
  <si>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</si>
  <si>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</si>
  <si>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</si>
  <si>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</si>
  <si>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</si>
  <si>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</si>
  <si>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</si>
  <si>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</si>
  <si>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</si>
  <si>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</si>
  <si>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</si>
  <si>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</si>
  <si>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</si>
  <si>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</si>
  <si>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</si>
  <si>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</si>
  <si>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</si>
  <si>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</si>
  <si>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</si>
  <si>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</si>
  <si>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</si>
  <si>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</si>
  <si>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</si>
  <si>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</si>
  <si>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</si>
  <si>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</si>
  <si>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</si>
  <si>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</si>
  <si>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</si>
  <si>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</si>
  <si>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</si>
  <si>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</si>
  <si>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</si>
  <si>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</si>
  <si>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</si>
  <si>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</si>
  <si>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</si>
  <si>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</si>
  <si>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</si>
  <si>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</si>
  <si>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</si>
  <si>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</si>
  <si>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</si>
  <si>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</si>
  <si>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</si>
  <si>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</si>
  <si>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</si>
  <si>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</si>
  <si>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</si>
  <si>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</si>
  <si>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</si>
  <si>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</si>
  <si>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</si>
  <si>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</si>
  <si>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</si>
  <si>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</si>
  <si>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</si>
  <si>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</si>
  <si>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</si>
  <si>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</si>
  <si>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</si>
  <si>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</si>
  <si>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</si>
  <si>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</si>
  <si>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</si>
  <si>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</si>
  <si>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</si>
  <si>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</si>
  <si>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</si>
  <si>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</si>
  <si>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</si>
  <si>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</si>
  <si>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</si>
  <si>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</si>
  <si>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</si>
  <si>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</si>
  <si>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</si>
  <si>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</si>
  <si>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</si>
  <si>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</si>
  <si>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</si>
  <si>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</si>
  <si>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</si>
  <si>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</si>
  <si>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</si>
  <si>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</si>
  <si>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</si>
  <si>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</si>
  <si>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</si>
  <si>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</si>
  <si>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</si>
  <si>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</si>
  <si>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</si>
  <si>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</si>
  <si>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</si>
  <si>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</si>
  <si>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</si>
  <si>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</si>
  <si>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</si>
  <si>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</si>
  <si>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</si>
  <si>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</si>
  <si>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</si>
  <si>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</si>
  <si>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</si>
  <si>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</si>
  <si>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</si>
  <si>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</si>
  <si>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</si>
  <si>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</si>
  <si>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</si>
  <si>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</si>
  <si>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</si>
  <si>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</si>
  <si>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</si>
  <si>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</si>
  <si>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</si>
  <si>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</si>
  <si>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</si>
  <si>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</si>
  <si>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</si>
  <si>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</si>
  <si>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</si>
  <si>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</si>
  <si>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</si>
  <si>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</si>
  <si>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</si>
  <si>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</si>
  <si>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</si>
  <si>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</si>
  <si>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</si>
  <si>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</si>
  <si>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</si>
  <si>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</si>
  <si>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</si>
  <si>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</si>
  <si>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</si>
  <si>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</si>
  <si>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</si>
  <si>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</si>
  <si>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</si>
  <si>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</si>
  <si>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</si>
  <si>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</si>
  <si>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</si>
  <si>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</si>
  <si>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</si>
  <si>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</si>
  <si>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</si>
  <si>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</si>
  <si>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</si>
  <si>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</si>
  <si>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</si>
  <si>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</si>
  <si>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</si>
  <si>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</si>
  <si>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</si>
  <si>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</si>
  <si>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</si>
  <si>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</si>
  <si>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</si>
  <si>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</si>
  <si>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</si>
  <si>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</si>
  <si>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</si>
  <si>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</si>
  <si>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</si>
  <si>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</si>
  <si>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</si>
  <si>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</si>
  <si>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</si>
  <si>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</si>
  <si>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</si>
  <si>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</si>
  <si>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</si>
  <si>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</si>
  <si>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</si>
  <si>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</si>
  <si>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</si>
  <si>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</si>
  <si>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</si>
  <si>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</si>
  <si>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</si>
  <si>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</si>
  <si>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</si>
  <si>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</si>
  <si>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</si>
  <si>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</si>
  <si>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</si>
  <si>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</si>
  <si>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</si>
  <si>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</si>
  <si>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</si>
  <si>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</si>
  <si>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</si>
  <si>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</si>
  <si>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</si>
  <si>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</si>
  <si>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</si>
  <si>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</si>
  <si>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</si>
  <si>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</si>
  <si>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</si>
  <si>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</si>
  <si>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</si>
  <si>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</si>
  <si>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</si>
  <si>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</si>
  <si>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</si>
  <si>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</si>
  <si>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</si>
  <si>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</si>
  <si>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</si>
  <si>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</si>
  <si>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</si>
  <si>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</si>
  <si>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</si>
  <si>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</si>
  <si>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</si>
  <si>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</si>
  <si>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</si>
  <si>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</si>
  <si>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</si>
  <si>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</si>
  <si>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</si>
  <si>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</si>
  <si>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</si>
  <si>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</si>
  <si>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</si>
  <si>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</si>
  <si>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</si>
  <si>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</si>
  <si>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</si>
  <si>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</si>
  <si>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</si>
  <si>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</si>
  <si>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</si>
  <si>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</si>
  <si>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</si>
  <si>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</si>
  <si>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</si>
  <si>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</si>
  <si>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</si>
  <si>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</si>
  <si>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</si>
  <si>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</si>
  <si>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</si>
  <si>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</si>
  <si>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</si>
  <si>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</si>
  <si>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</si>
  <si>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</si>
  <si>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</si>
  <si>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</si>
  <si>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</si>
  <si>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</si>
  <si>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</si>
  <si>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</si>
  <si>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</si>
  <si>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</si>
  <si>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</si>
  <si>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</si>
  <si>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</si>
  <si>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</si>
  <si>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</si>
  <si>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</si>
  <si>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</si>
  <si>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</si>
  <si>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</si>
  <si>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</si>
  <si>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</si>
  <si>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</si>
  <si>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</si>
  <si>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</si>
  <si>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</si>
  <si>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</si>
  <si>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</si>
  <si>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</si>
  <si>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</si>
  <si>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</si>
  <si>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</si>
  <si>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</si>
  <si>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</si>
  <si>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</si>
  <si>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</si>
  <si>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</si>
  <si>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</si>
  <si>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</si>
  <si>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</si>
  <si>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</si>
  <si>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</si>
  <si>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</si>
  <si>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</si>
  <si>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</si>
  <si>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</si>
  <si>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</si>
  <si>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</si>
  <si>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</si>
  <si>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</si>
  <si>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</si>
  <si>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</si>
  <si>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</si>
  <si>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</si>
  <si>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</si>
  <si>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</si>
  <si>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</si>
  <si>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</si>
  <si>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</si>
  <si>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</si>
  <si>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</si>
  <si>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</si>
  <si>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</si>
  <si>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</si>
  <si>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</si>
  <si>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</si>
  <si>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</si>
  <si>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</si>
  <si>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</si>
  <si>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</si>
  <si>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</si>
  <si>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</si>
  <si>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</si>
  <si>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</si>
  <si>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</si>
  <si>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</si>
  <si>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</si>
  <si>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</si>
  <si>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</si>
  <si>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</si>
  <si>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</si>
  <si>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</si>
  <si>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</si>
  <si>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</si>
  <si>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</si>
  <si>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</si>
  <si>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</si>
  <si>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</si>
  <si>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</si>
  <si>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</si>
  <si>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</si>
  <si>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</si>
  <si>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</si>
  <si>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</si>
  <si>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</si>
  <si>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</si>
  <si>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</si>
  <si>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</si>
  <si>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</si>
  <si>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</si>
  <si>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</si>
  <si>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</si>
  <si>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</si>
  <si>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</si>
  <si>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</si>
  <si>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</si>
  <si>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</si>
  <si>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</si>
  <si>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</si>
  <si>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</si>
  <si>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</si>
  <si>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</si>
  <si>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</si>
  <si>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</si>
  <si>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</si>
  <si>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</si>
  <si>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</si>
  <si>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</si>
  <si>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</si>
  <si>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</si>
  <si>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</si>
  <si>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</si>
  <si>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</si>
  <si>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</si>
  <si>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</si>
  <si>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</si>
  <si>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</si>
  <si>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</si>
  <si>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</si>
  <si>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</si>
  <si>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</si>
  <si>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</si>
  <si>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</si>
  <si>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</si>
  <si>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</si>
  <si>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</si>
  <si>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</si>
  <si>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</si>
  <si>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</si>
  <si>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</si>
  <si>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</si>
  <si>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</si>
  <si>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</si>
  <si>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</si>
  <si>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</si>
  <si>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</si>
  <si>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</si>
  <si>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</si>
  <si>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</si>
  <si>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</si>
  <si>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</si>
  <si>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</si>
  <si>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</si>
  <si>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</si>
  <si>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</si>
  <si>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</si>
  <si>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</si>
  <si>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</si>
  <si>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</si>
  <si>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</si>
  <si>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</si>
  <si>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</si>
  <si>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</si>
  <si>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</si>
  <si>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</si>
  <si>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</si>
  <si>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</si>
  <si>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</si>
  <si>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</si>
  <si>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</si>
  <si>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</si>
  <si>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</si>
  <si>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</si>
  <si>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</si>
  <si>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</si>
  <si>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</si>
  <si>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</si>
  <si>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</si>
  <si>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</si>
  <si>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</si>
  <si>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</si>
  <si>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</si>
  <si>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</si>
  <si>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</si>
  <si>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</si>
  <si>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</si>
  <si>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</si>
  <si>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</si>
  <si>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</si>
  <si>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</si>
  <si>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</si>
  <si>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</si>
  <si>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</si>
  <si>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</si>
  <si>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</si>
  <si>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</si>
  <si>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</si>
  <si>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</si>
  <si>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</si>
  <si>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</si>
  <si>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</si>
  <si>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</si>
  <si>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</si>
  <si>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</si>
  <si>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</si>
  <si>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</si>
  <si>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</si>
  <si>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</si>
  <si>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</si>
  <si>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</si>
  <si>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</si>
  <si>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</si>
  <si>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</si>
  <si>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</si>
  <si>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</si>
  <si>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</si>
  <si>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</si>
  <si>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</si>
  <si>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</si>
  <si>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</si>
  <si>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</si>
  <si>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</si>
  <si>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</si>
  <si>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</si>
  <si>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</si>
  <si>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</si>
  <si>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</si>
  <si>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</si>
  <si>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</si>
  <si>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</si>
  <si>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</si>
  <si>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</si>
  <si>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</si>
  <si>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</si>
  <si>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</si>
  <si>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</si>
  <si>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</si>
  <si>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</si>
  <si>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</si>
  <si>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</si>
  <si>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</si>
  <si>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</si>
  <si>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</si>
  <si>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</si>
  <si>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</si>
  <si>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</si>
  <si>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</si>
  <si>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</si>
  <si>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</si>
  <si>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</si>
  <si>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</si>
  <si>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</si>
  <si>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</si>
  <si>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</si>
  <si>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</si>
  <si>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</si>
  <si>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</si>
  <si>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</si>
  <si>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</si>
  <si>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</si>
  <si>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</si>
  <si>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</si>
  <si>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</si>
  <si>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</si>
  <si>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</si>
  <si>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</si>
  <si>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</si>
  <si>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</si>
  <si>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</si>
  <si>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</si>
  <si>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</si>
  <si>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</si>
  <si>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</si>
  <si>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</si>
  <si>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</si>
  <si>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</si>
  <si>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</si>
  <si>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</si>
  <si>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</si>
  <si>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</si>
  <si>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</si>
  <si>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</si>
  <si>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</si>
  <si>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</si>
  <si>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</si>
  <si>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</si>
  <si>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</si>
  <si>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</si>
  <si>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</si>
  <si>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</si>
  <si>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</si>
  <si>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</si>
  <si>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</si>
  <si>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</si>
  <si>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</si>
  <si>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</si>
  <si>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</si>
  <si>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</si>
  <si>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</si>
  <si>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</si>
  <si>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</si>
  <si>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</si>
  <si>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</si>
  <si>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</si>
  <si>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</si>
  <si>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</si>
  <si>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</si>
  <si>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</si>
  <si>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</si>
  <si>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</si>
  <si>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</si>
  <si>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</si>
  <si>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</si>
  <si>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</si>
  <si>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</si>
  <si>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</si>
  <si>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</si>
  <si>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</si>
  <si>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</si>
  <si>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</si>
  <si>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</si>
  <si>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</si>
  <si>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</si>
  <si>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</si>
  <si>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</si>
  <si>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</si>
  <si>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</si>
  <si>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</si>
  <si>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</si>
  <si>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</si>
  <si>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</si>
  <si>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</si>
  <si>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</si>
  <si>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</si>
  <si>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</si>
  <si>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</si>
  <si>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</si>
  <si>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</si>
  <si>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</si>
  <si>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</si>
  <si>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</si>
  <si>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</si>
  <si>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</si>
  <si>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</si>
  <si>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</si>
  <si>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</si>
  <si>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</si>
  <si>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</si>
  <si>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</si>
  <si>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</si>
  <si>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</si>
  <si>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</si>
  <si>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</si>
  <si>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</si>
  <si>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</si>
  <si>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</si>
  <si>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</si>
  <si>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</si>
  <si>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</si>
  <si>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</si>
  <si>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</si>
  <si>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</si>
  <si>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</si>
  <si>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</si>
  <si>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</si>
  <si>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</si>
  <si>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</si>
  <si>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</si>
  <si>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</si>
  <si>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</si>
  <si>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</si>
  <si>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</si>
  <si>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</si>
  <si>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</si>
  <si>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</si>
  <si>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</si>
  <si>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</si>
  <si>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</si>
  <si>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</si>
  <si>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</si>
  <si>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</si>
  <si>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</si>
  <si>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</si>
  <si>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</si>
  <si>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</si>
  <si>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</si>
  <si>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</si>
  <si>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</si>
  <si>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</si>
  <si>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</si>
  <si>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</si>
  <si>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</si>
  <si>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</si>
  <si>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</si>
  <si>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</si>
  <si>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</si>
  <si>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</si>
  <si>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</si>
  <si>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</si>
  <si>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</si>
  <si>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</si>
  <si>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</si>
  <si>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</si>
  <si>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</si>
  <si>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</si>
  <si>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</si>
  <si>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</si>
  <si>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</si>
  <si>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</si>
  <si>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</si>
  <si>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</si>
  <si>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</si>
  <si>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</si>
  <si>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</si>
  <si>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</si>
  <si>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</si>
  <si>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</si>
  <si>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</si>
  <si>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</si>
  <si>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</si>
  <si>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</si>
  <si>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</si>
  <si>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</si>
  <si>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</si>
  <si>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</si>
  <si>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</si>
  <si>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</si>
  <si>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</si>
  <si>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</si>
  <si>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</si>
  <si>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</si>
  <si>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</si>
  <si>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</si>
  <si>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</si>
  <si>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</si>
  <si>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</si>
  <si>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</si>
  <si>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</si>
  <si>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</si>
  <si>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</si>
  <si>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</si>
  <si>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</si>
  <si>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</si>
  <si>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</si>
  <si>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</si>
  <si>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</si>
  <si>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</si>
  <si>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</si>
  <si>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</si>
  <si>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</si>
  <si>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</si>
  <si>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</si>
  <si>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</si>
  <si>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</si>
  <si>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</si>
  <si>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</si>
  <si>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</si>
  <si>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</si>
  <si>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</si>
  <si>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</si>
  <si>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</si>
  <si>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</si>
  <si>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</si>
  <si>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</si>
  <si>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</si>
  <si>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</si>
  <si>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</si>
  <si>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</si>
  <si>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</si>
  <si>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</si>
  <si>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</si>
  <si>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</si>
  <si>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</si>
  <si>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</si>
  <si>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</si>
  <si>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</si>
  <si>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</si>
  <si>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</si>
  <si>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</si>
  <si>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</si>
  <si>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</si>
  <si>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</si>
  <si>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</si>
  <si>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</si>
  <si>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</si>
  <si>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</si>
  <si>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</si>
  <si>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</si>
  <si>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</si>
  <si>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</si>
  <si>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</si>
  <si>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</si>
  <si>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</si>
  <si>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</si>
  <si>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</si>
  <si>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</si>
  <si>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</si>
  <si>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</si>
  <si>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</si>
  <si>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</si>
  <si>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</si>
  <si>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</si>
  <si>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</si>
  <si>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</si>
  <si>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</si>
  <si>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</si>
  <si>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</si>
  <si>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</si>
  <si>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</si>
  <si>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</si>
  <si>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</si>
  <si>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</si>
  <si>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</si>
  <si>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</si>
  <si>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</si>
  <si>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</si>
  <si>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</si>
  <si>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</si>
  <si>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</si>
  <si>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</si>
  <si>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</si>
  <si>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</si>
  <si>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</si>
  <si>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</si>
  <si>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</si>
  <si>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</si>
  <si>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</si>
  <si>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</si>
  <si>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</si>
  <si>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</si>
  <si>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</si>
  <si>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</si>
  <si>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</si>
  <si>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</si>
  <si>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</si>
  <si>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</si>
  <si>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</si>
  <si>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</si>
  <si>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</si>
  <si>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</si>
  <si>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</si>
  <si>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</si>
  <si>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</si>
  <si>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</si>
  <si>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</si>
  <si>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</si>
  <si>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</si>
  <si>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</si>
  <si>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</si>
  <si>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</si>
  <si>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</si>
  <si>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</si>
  <si>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</si>
  <si>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</si>
  <si>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</si>
  <si>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</si>
  <si>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</si>
  <si>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</si>
  <si>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</si>
  <si>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</si>
  <si>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</si>
  <si>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</si>
  <si>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</si>
  <si>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</si>
  <si>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</si>
  <si>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</si>
  <si>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</si>
  <si>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</si>
  <si>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</si>
  <si>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</si>
  <si>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</si>
  <si>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</si>
  <si>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</si>
  <si>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</si>
  <si>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</si>
  <si>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</si>
  <si>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</si>
  <si>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</si>
  <si>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</si>
  <si>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</si>
  <si>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</si>
  <si>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</si>
  <si>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</si>
  <si>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</si>
  <si>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</si>
  <si>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</si>
  <si>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</si>
  <si>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</si>
  <si>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</si>
  <si>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</si>
  <si>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</si>
  <si>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</si>
  <si>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</si>
  <si>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</si>
  <si>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</si>
  <si>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</si>
  <si>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</si>
  <si>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</si>
  <si>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</si>
  <si>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</si>
  <si>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</si>
  <si>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</si>
  <si>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</si>
  <si>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</si>
  <si>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</si>
  <si>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</si>
  <si>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</si>
  <si>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</si>
  <si>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</si>
  <si>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</si>
  <si>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</si>
  <si>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</si>
  <si>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</si>
  <si>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</si>
  <si>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</si>
  <si>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</si>
  <si>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</si>
  <si>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</si>
  <si>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</si>
  <si>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</si>
  <si>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</si>
  <si>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</si>
  <si>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</si>
  <si>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</si>
  <si>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</si>
  <si>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</si>
  <si>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</si>
  <si>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</si>
  <si>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</si>
  <si>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</si>
  <si>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</si>
  <si>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</si>
  <si>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</si>
  <si>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</si>
  <si>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</si>
  <si>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</si>
  <si>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</si>
  <si>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</si>
  <si>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</si>
  <si>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</si>
  <si>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</si>
  <si>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</si>
  <si>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</si>
  <si>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</si>
  <si>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</si>
  <si>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</si>
  <si>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</si>
  <si>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</si>
  <si>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</si>
  <si>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</si>
  <si>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</si>
  <si>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</si>
  <si>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</si>
  <si>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</si>
  <si>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</si>
  <si>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</si>
  <si>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</si>
  <si>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</si>
  <si>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</si>
  <si>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</si>
  <si>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</si>
  <si>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</si>
  <si>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</si>
  <si>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</si>
  <si>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</si>
  <si>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</si>
  <si>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</si>
  <si>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</si>
  <si>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</si>
  <si>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</si>
  <si>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</si>
  <si>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</si>
  <si>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</si>
  <si>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</si>
  <si>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</si>
  <si>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</si>
  <si>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</si>
  <si>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</si>
  <si>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</si>
  <si>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</si>
  <si>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</si>
  <si>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</si>
  <si>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</si>
  <si>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</si>
  <si>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</si>
  <si>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</si>
  <si>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</si>
  <si>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</si>
  <si>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</si>
  <si>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</si>
  <si>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</si>
  <si>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</si>
  <si>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</si>
  <si>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</si>
  <si>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</si>
  <si>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</si>
  <si>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</si>
  <si>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</si>
  <si>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</si>
  <si>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</si>
  <si>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</si>
  <si>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</si>
  <si>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</si>
  <si>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</si>
  <si>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</si>
  <si>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</si>
  <si>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</si>
  <si>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</si>
  <si>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</si>
  <si>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</si>
  <si>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</si>
  <si>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</si>
  <si>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</si>
  <si>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</si>
  <si>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</si>
  <si>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</si>
  <si>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</si>
  <si>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</si>
  <si>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</si>
  <si>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</si>
  <si>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</si>
  <si>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</si>
  <si>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</si>
  <si>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</si>
  <si>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</si>
  <si>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</si>
  <si>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</si>
  <si>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</si>
  <si>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</si>
  <si>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</si>
  <si>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</si>
  <si>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</si>
  <si>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</si>
  <si>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</si>
  <si>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</si>
  <si>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</si>
  <si>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</si>
  <si>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</si>
  <si>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</si>
  <si>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</si>
  <si>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</si>
  <si>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</si>
  <si>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</si>
  <si>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</si>
  <si>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</si>
  <si>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</si>
  <si>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</si>
  <si>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</si>
  <si>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</si>
  <si>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</si>
  <si>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</si>
  <si>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</si>
  <si>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</si>
  <si>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</si>
  <si>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</si>
  <si>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</si>
  <si>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</si>
  <si>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</si>
  <si>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</si>
  <si>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</si>
  <si>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</si>
  <si>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</si>
  <si>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</si>
  <si>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</si>
  <si>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</si>
  <si>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</si>
  <si>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</si>
  <si>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</si>
  <si>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</si>
  <si>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</si>
  <si>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</si>
  <si>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</si>
  <si>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</si>
  <si>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</si>
  <si>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</si>
  <si>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</si>
  <si>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</si>
  <si>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</si>
  <si>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</si>
  <si>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</si>
  <si>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</si>
  <si>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</si>
  <si>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</si>
  <si>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</si>
  <si>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</si>
  <si>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</si>
  <si>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</si>
  <si>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</si>
  <si>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</si>
  <si>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</si>
  <si>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</si>
  <si>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</si>
  <si>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</si>
  <si>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</si>
  <si>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</si>
  <si>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</si>
  <si>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</si>
  <si>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</si>
  <si>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</si>
  <si>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</si>
  <si>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</si>
  <si>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</si>
  <si>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</si>
  <si>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</si>
  <si>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</si>
  <si>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</si>
  <si>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</si>
  <si>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</si>
  <si>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</si>
  <si>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</si>
  <si>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</si>
  <si>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</si>
  <si>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</si>
  <si>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</si>
  <si>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</si>
  <si>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</si>
  <si>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</si>
  <si>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</si>
  <si>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</si>
  <si>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</si>
  <si>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</si>
  <si>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</si>
  <si>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</si>
  <si>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</si>
  <si>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</si>
  <si>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</si>
  <si>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</si>
  <si>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</si>
  <si>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</si>
  <si>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</si>
  <si>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</si>
  <si>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</si>
  <si>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</si>
  <si>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</si>
  <si>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</si>
  <si>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</si>
  <si>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</si>
  <si>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</si>
  <si>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</si>
  <si>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</si>
  <si>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</si>
  <si>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</si>
  <si>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</si>
  <si>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</si>
  <si>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</si>
  <si>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</si>
  <si>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</si>
  <si>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</si>
  <si>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</si>
  <si>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</si>
  <si>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</si>
  <si>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</si>
  <si>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</si>
  <si>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</si>
  <si>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</si>
  <si>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</si>
  <si>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</si>
  <si>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</si>
  <si>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</si>
  <si>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</si>
  <si>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</si>
  <si>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</si>
  <si>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</si>
  <si>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</si>
  <si>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</si>
  <si>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</si>
  <si>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</si>
  <si>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</si>
  <si>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</si>
  <si>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</si>
  <si>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</si>
  <si>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</si>
  <si>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</si>
  <si>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</si>
  <si>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</si>
  <si>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</si>
  <si>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</si>
  <si>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</si>
  <si>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</si>
  <si>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</si>
  <si>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</si>
  <si>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</si>
  <si>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</si>
  <si>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</si>
  <si>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</si>
  <si>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</si>
  <si>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</si>
  <si>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</si>
  <si>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</si>
  <si>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</si>
  <si>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</si>
  <si>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</si>
  <si>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</si>
  <si>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</si>
  <si>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</si>
  <si>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</si>
  <si>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</si>
  <si>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</si>
  <si>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</si>
  <si>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</si>
  <si>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</si>
  <si>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</si>
  <si>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</si>
  <si>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</si>
  <si>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</si>
  <si>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</si>
  <si>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</si>
  <si>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</si>
  <si>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</si>
  <si>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</si>
  <si>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</si>
  <si>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</si>
  <si>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</si>
  <si>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</si>
  <si>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</si>
  <si>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</si>
  <si>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</si>
  <si>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</si>
  <si>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</si>
  <si>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</si>
  <si>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</si>
  <si>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</si>
  <si>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</si>
  <si>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</si>
  <si>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</si>
  <si>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</si>
  <si>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</si>
  <si>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</si>
  <si>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</si>
  <si>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</si>
  <si>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</si>
  <si>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</si>
  <si>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</si>
  <si>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</si>
  <si>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</si>
  <si>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</si>
  <si>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</si>
  <si>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</si>
  <si>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</si>
  <si>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</si>
  <si>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</si>
  <si>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</si>
  <si>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</si>
  <si>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</si>
  <si>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</si>
  <si>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</si>
  <si>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</si>
  <si>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</si>
  <si>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</si>
  <si>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</si>
  <si>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</si>
  <si>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</si>
  <si>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</si>
  <si>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</si>
  <si>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</si>
  <si>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</si>
  <si>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</si>
  <si>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</si>
  <si>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</si>
  <si>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</si>
  <si>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</si>
  <si>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</si>
  <si>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</si>
  <si>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</si>
  <si>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</si>
  <si>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</si>
  <si>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</si>
  <si>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</si>
  <si>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</si>
  <si>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</si>
  <si>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</si>
  <si>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</si>
  <si>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</si>
  <si>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</si>
  <si>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</si>
  <si>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</si>
  <si>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</si>
  <si>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</si>
  <si>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</si>
  <si>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</si>
  <si>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</si>
  <si>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</si>
  <si>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</si>
  <si>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</si>
  <si>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</si>
  <si>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</si>
  <si>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</si>
  <si>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</si>
  <si>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</si>
  <si>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</si>
  <si>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</si>
  <si>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</si>
  <si>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</si>
  <si>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</si>
  <si>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</si>
  <si>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</si>
  <si>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</si>
  <si>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</si>
  <si>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</si>
  <si>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</si>
  <si>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</si>
  <si>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</si>
  <si>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</si>
  <si>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</si>
  <si>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</si>
  <si>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</si>
  <si>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</si>
  <si>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</si>
  <si>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</si>
  <si>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</si>
  <si>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</si>
  <si>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</si>
  <si>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</si>
  <si>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</si>
  <si>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</si>
  <si>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</si>
  <si>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</si>
  <si>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</si>
  <si>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</si>
  <si>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</si>
  <si>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</si>
  <si>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</si>
  <si>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</si>
  <si>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</si>
  <si>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</si>
  <si>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</si>
  <si>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</si>
  <si>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</si>
  <si>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</si>
  <si>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</si>
  <si>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</si>
  <si>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</si>
  <si>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</si>
  <si>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</si>
  <si>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</si>
  <si>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</si>
  <si>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</si>
  <si>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</si>
  <si>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</si>
  <si>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</si>
  <si>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</si>
  <si>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</si>
  <si>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</si>
  <si>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</si>
  <si>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</si>
  <si>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</si>
  <si>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</si>
  <si>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</si>
  <si>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</si>
  <si>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</si>
  <si>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</si>
  <si>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</si>
  <si>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</si>
  <si>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</si>
  <si>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</si>
  <si>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</si>
  <si>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</si>
  <si>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</si>
  <si>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</si>
  <si>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</si>
  <si>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</si>
  <si>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</si>
  <si>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</si>
  <si>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</si>
  <si>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</si>
  <si>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</si>
  <si>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</si>
  <si>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</si>
  <si>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</si>
  <si>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</si>
  <si>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</si>
  <si>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</si>
  <si>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</si>
  <si>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</si>
  <si>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</si>
  <si>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</si>
  <si>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</si>
  <si>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</si>
  <si>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</si>
  <si>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</si>
  <si>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</si>
  <si>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</si>
  <si>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</si>
  <si>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</si>
  <si>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</si>
  <si>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</si>
  <si>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</si>
  <si>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</si>
  <si>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</si>
  <si>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</si>
  <si>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</si>
  <si>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</si>
  <si>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</si>
  <si>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</si>
  <si>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</si>
  <si>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</si>
  <si>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</si>
  <si>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</si>
  <si>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</si>
  <si>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</si>
  <si>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</si>
  <si>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</si>
  <si>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</si>
  <si>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</si>
  <si>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</si>
  <si>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</si>
  <si>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</si>
  <si>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</si>
  <si>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</si>
  <si>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</si>
  <si>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</si>
  <si>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</si>
  <si>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</si>
  <si>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</si>
  <si>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</si>
  <si>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</si>
  <si>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</si>
  <si>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</si>
  <si>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</si>
  <si>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</si>
  <si>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</si>
  <si>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</si>
  <si>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</si>
  <si>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</si>
  <si>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</si>
  <si>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</si>
  <si>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</si>
  <si>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</si>
  <si>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</si>
  <si>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</si>
  <si>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</si>
  <si>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</si>
  <si>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</si>
  <si>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</si>
  <si>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</si>
  <si>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</si>
  <si>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</si>
  <si>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</si>
  <si>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</si>
  <si>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</si>
  <si>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</si>
  <si>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</si>
  <si>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</si>
  <si>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</si>
  <si>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</si>
  <si>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</si>
  <si>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</si>
  <si>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</si>
  <si>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</si>
  <si>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</si>
  <si>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</si>
  <si>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</si>
  <si>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</si>
  <si>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</si>
  <si>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</si>
  <si>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</si>
  <si>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</si>
  <si>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</si>
  <si>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</si>
  <si>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</si>
  <si>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</si>
  <si>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</si>
  <si>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</si>
  <si>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</si>
  <si>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</si>
  <si>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</si>
  <si>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</si>
  <si>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</si>
  <si>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</si>
  <si>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</si>
  <si>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</si>
  <si>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</si>
  <si>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</si>
  <si>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</si>
  <si>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</si>
  <si>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</si>
  <si>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</si>
  <si>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</si>
  <si>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</si>
  <si>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</si>
  <si>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</si>
  <si>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</si>
  <si>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</si>
  <si>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</si>
  <si>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</si>
  <si>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</si>
  <si>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</si>
  <si>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</si>
  <si>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</si>
  <si>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</si>
  <si>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</si>
  <si>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</si>
  <si>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</si>
  <si>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</si>
  <si>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</si>
  <si>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</si>
  <si>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</si>
  <si>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</si>
  <si>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</si>
  <si>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</si>
  <si>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</si>
  <si>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</si>
  <si>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</si>
  <si>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</si>
  <si>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</si>
  <si>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</si>
  <si>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</si>
  <si>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</si>
  <si>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</si>
  <si>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</si>
  <si>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</si>
  <si>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</si>
  <si>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</si>
  <si>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</si>
  <si>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</si>
  <si>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</si>
  <si>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</si>
  <si>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</si>
  <si>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</si>
  <si>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</si>
  <si>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</si>
  <si>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</si>
  <si>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</si>
  <si>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</si>
  <si>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</si>
  <si>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</si>
  <si>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</si>
  <si>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</si>
  <si>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</si>
  <si>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</si>
  <si>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</si>
  <si>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</si>
  <si>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</si>
  <si>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</si>
  <si>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</si>
  <si>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</si>
  <si>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</si>
  <si>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</si>
  <si>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</si>
  <si>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</si>
  <si>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</si>
  <si>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</si>
  <si>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</si>
  <si>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</si>
  <si>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</si>
  <si>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</si>
  <si>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</si>
  <si>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</si>
  <si>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</si>
  <si>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</si>
  <si>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</si>
  <si>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</si>
  <si>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</si>
  <si>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</si>
  <si>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</si>
  <si>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</si>
  <si>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</si>
  <si>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</si>
  <si>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</si>
  <si>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</si>
  <si>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</si>
  <si>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</si>
  <si>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</si>
  <si>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</si>
  <si>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</si>
  <si>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</si>
  <si>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</si>
  <si>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</si>
  <si>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</si>
  <si>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</si>
  <si>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</si>
  <si>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</si>
  <si>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</si>
  <si>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</si>
  <si>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</si>
  <si>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</si>
  <si>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</si>
  <si>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</si>
  <si>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</si>
  <si>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</si>
  <si>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</si>
  <si>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</si>
  <si>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</si>
  <si>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</si>
  <si>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</si>
  <si>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</si>
  <si>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</si>
  <si>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</si>
  <si>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</si>
  <si>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</si>
  <si>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</si>
  <si>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</si>
  <si>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</si>
  <si>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</si>
  <si>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</si>
  <si>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</si>
  <si>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</si>
  <si>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</si>
  <si>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</si>
  <si>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</si>
  <si>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</si>
  <si>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</si>
  <si>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</si>
  <si>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</si>
  <si>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</si>
  <si>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</si>
  <si>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</si>
  <si>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</si>
  <si>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</si>
  <si>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</si>
  <si>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</si>
  <si>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</si>
  <si>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</si>
  <si>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</si>
  <si>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</si>
  <si>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</si>
  <si>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</si>
  <si>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</si>
  <si>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</si>
  <si>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</si>
  <si>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</si>
  <si>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</si>
  <si>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</si>
  <si>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</si>
  <si>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</si>
  <si>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</si>
  <si>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</si>
  <si>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</si>
  <si>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</si>
  <si>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</si>
  <si>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</si>
  <si>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</si>
  <si>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</si>
  <si>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</si>
  <si>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</si>
  <si>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</si>
  <si>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</si>
  <si>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</si>
  <si>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</si>
  <si>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</si>
  <si>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</si>
  <si>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</si>
  <si>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</si>
  <si>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</si>
  <si>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</si>
  <si>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</si>
  <si>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</si>
  <si>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</si>
  <si>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</si>
  <si>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</si>
  <si>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</si>
  <si>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</si>
  <si>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</si>
  <si>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</si>
  <si>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</si>
  <si>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</si>
  <si>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</si>
  <si>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</si>
  <si>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</si>
  <si>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</si>
  <si>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</si>
  <si>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</si>
  <si>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</si>
  <si>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</si>
  <si>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</si>
  <si>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</si>
  <si>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</si>
  <si>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</si>
  <si>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</si>
  <si>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</si>
  <si>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</si>
  <si>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</si>
  <si>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</si>
  <si>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</si>
  <si>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</si>
  <si>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</si>
  <si>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</si>
  <si>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</si>
  <si>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</si>
  <si>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</si>
  <si>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</si>
  <si>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</si>
  <si>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</si>
  <si>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</si>
  <si>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</si>
  <si>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</si>
  <si>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</si>
  <si>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</si>
  <si>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</si>
  <si>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</si>
  <si>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</si>
  <si>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</si>
  <si>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</si>
  <si>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</si>
  <si>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</si>
  <si>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</si>
  <si>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</si>
  <si>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</si>
  <si>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</si>
  <si>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</si>
  <si>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</si>
  <si>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</si>
  <si>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</si>
  <si>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</si>
  <si>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</si>
  <si>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</si>
  <si>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</si>
  <si>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</si>
  <si>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</si>
  <si>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</si>
  <si>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</si>
  <si>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</si>
  <si>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</si>
  <si>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</si>
  <si>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</si>
  <si>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</si>
  <si>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</si>
  <si>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</si>
  <si>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</si>
  <si>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</si>
  <si>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</si>
  <si>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</si>
  <si>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</si>
  <si>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</si>
  <si>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</si>
  <si>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</si>
  <si>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</si>
  <si>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</si>
  <si>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</si>
  <si>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</si>
  <si>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</si>
  <si>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</si>
  <si>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</si>
  <si>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</si>
  <si>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</si>
  <si>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</si>
  <si>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</si>
  <si>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</si>
  <si>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</si>
  <si>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</si>
  <si>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</si>
  <si>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</si>
  <si>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</si>
  <si>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</si>
  <si>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</si>
  <si>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</si>
  <si>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</si>
  <si>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</si>
  <si>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</si>
  <si>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</si>
  <si>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</si>
  <si>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</si>
  <si>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</si>
  <si>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</si>
  <si>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</si>
  <si>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</si>
  <si>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</si>
  <si>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</si>
  <si>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</si>
  <si>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</si>
  <si>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</si>
  <si>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</si>
  <si>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</si>
  <si>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</si>
  <si>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</si>
  <si>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</si>
  <si>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</si>
  <si>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</si>
  <si>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</si>
  <si>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</si>
  <si>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</si>
  <si>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</si>
  <si>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</si>
  <si>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</si>
  <si>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</si>
  <si>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</si>
  <si>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</si>
  <si>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</si>
  <si>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</si>
  <si>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</si>
  <si>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</si>
  <si>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</si>
  <si>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</si>
  <si>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</si>
  <si>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</si>
  <si>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</si>
  <si>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</si>
  <si>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</si>
  <si>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</si>
  <si>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</si>
  <si>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</si>
  <si>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</si>
  <si>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</si>
  <si>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</si>
  <si>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</si>
  <si>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</si>
  <si>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</si>
  <si>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</si>
  <si>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</si>
  <si>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</si>
  <si>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</si>
  <si>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</si>
  <si>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</si>
  <si>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</si>
  <si>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</si>
  <si>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</si>
  <si>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</si>
  <si>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</si>
  <si>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</si>
  <si>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</si>
  <si>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</si>
  <si>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</si>
  <si>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</si>
  <si>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</si>
  <si>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</si>
  <si>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</si>
  <si>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</si>
  <si>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</si>
  <si>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</si>
  <si>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</si>
  <si>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</si>
  <si>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</si>
  <si>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</si>
  <si>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</si>
  <si>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</si>
  <si>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</si>
  <si>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</si>
  <si>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</si>
  <si>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</si>
  <si>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</si>
  <si>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</si>
  <si>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</si>
  <si>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</si>
  <si>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</si>
  <si>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</si>
  <si>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</si>
  <si>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</si>
  <si>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</si>
  <si>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</si>
  <si>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</si>
  <si>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</si>
  <si>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</si>
  <si>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</si>
  <si>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</si>
  <si>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</si>
  <si>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</si>
  <si>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</si>
  <si>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</si>
  <si>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</si>
  <si>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</si>
  <si>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</si>
  <si>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</si>
  <si>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</si>
  <si>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</si>
  <si>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</si>
  <si>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</si>
  <si>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</si>
  <si>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</si>
  <si>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</si>
  <si>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</si>
  <si>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</si>
  <si>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</si>
  <si>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</si>
  <si>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</si>
  <si>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</si>
  <si>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</si>
  <si>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</si>
  <si>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</si>
  <si>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</si>
  <si>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</si>
  <si>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</si>
  <si>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</si>
  <si>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</si>
  <si>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</si>
  <si>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</si>
  <si>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</si>
  <si>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</si>
  <si>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</si>
  <si>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</si>
  <si>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</si>
  <si>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</si>
  <si>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</si>
  <si>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</si>
  <si>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</si>
  <si>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</si>
  <si>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</si>
  <si>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</si>
  <si>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</si>
  <si>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</si>
  <si>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</si>
  <si>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</si>
  <si>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</si>
  <si>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</si>
  <si>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</si>
  <si>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</si>
  <si>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</si>
  <si>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</si>
  <si>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</si>
  <si>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</si>
  <si>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</si>
  <si>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</si>
  <si>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</si>
  <si>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</si>
  <si>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</si>
  <si>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</si>
  <si>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</si>
  <si>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</si>
  <si>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</si>
  <si>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</si>
  <si>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</si>
  <si>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</si>
  <si>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</si>
  <si>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</si>
  <si>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</si>
  <si>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</si>
  <si>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</si>
  <si>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</si>
  <si>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</si>
  <si>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</si>
  <si>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</si>
  <si>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</si>
  <si>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</si>
  <si>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</si>
  <si>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</si>
  <si>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</si>
  <si>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</si>
  <si>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</si>
  <si>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</si>
  <si>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</si>
  <si>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</si>
  <si>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</si>
  <si>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</si>
  <si>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</si>
  <si>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</si>
  <si>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</si>
  <si>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</si>
  <si>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</si>
  <si>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</si>
  <si>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</si>
  <si>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</si>
  <si>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</si>
  <si>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</si>
  <si>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</si>
  <si>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</si>
  <si>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</si>
  <si>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</si>
  <si>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</si>
  <si>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</si>
  <si>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</si>
  <si>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</si>
  <si>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</si>
  <si>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</si>
  <si>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</si>
  <si>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</si>
  <si>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</si>
  <si>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</si>
  <si>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</si>
  <si>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</si>
  <si>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</si>
  <si>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</si>
  <si>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</si>
  <si>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</si>
  <si>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</si>
  <si>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</si>
  <si>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</si>
  <si>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</si>
  <si>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</si>
  <si>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</si>
  <si>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</si>
  <si>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</si>
  <si>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</si>
  <si>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</si>
  <si>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</si>
  <si>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</si>
  <si>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</si>
  <si>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</si>
  <si>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</si>
  <si>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</si>
  <si>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</si>
  <si>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</si>
  <si>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</si>
  <si>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</si>
  <si>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</si>
  <si>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</si>
  <si>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</si>
  <si>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</si>
  <si>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</si>
  <si>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</si>
  <si>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</si>
  <si>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</si>
  <si>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</si>
  <si>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</si>
  <si>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</si>
  <si>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</si>
  <si>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</si>
  <si>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</si>
  <si>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</si>
  <si>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</si>
  <si>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</si>
  <si>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</si>
  <si>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</si>
  <si>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</si>
  <si>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</si>
  <si>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</si>
  <si>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</si>
  <si>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</si>
  <si>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</si>
  <si>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</si>
  <si>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</si>
  <si>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</si>
  <si>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</si>
  <si>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</si>
  <si>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</si>
  <si>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</si>
  <si>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</si>
  <si>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</si>
  <si>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</si>
  <si>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</si>
  <si>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</si>
  <si>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</si>
  <si>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</si>
  <si>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</si>
  <si>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</si>
  <si>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</si>
  <si>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</si>
  <si>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</si>
  <si>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</si>
  <si>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</si>
  <si>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</si>
  <si>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</si>
  <si>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</si>
  <si>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</si>
  <si>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</si>
  <si>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</si>
  <si>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</si>
  <si>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</si>
  <si>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</si>
  <si>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</si>
  <si>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</si>
  <si>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</si>
  <si>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</si>
  <si>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</si>
  <si>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</si>
  <si>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</si>
  <si>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</si>
  <si>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</si>
  <si>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</si>
  <si>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</si>
  <si>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</si>
  <si>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</si>
  <si>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</si>
  <si>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</si>
  <si>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</si>
  <si>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</si>
  <si>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</si>
  <si>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</si>
  <si>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</si>
  <si>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</si>
  <si>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</si>
  <si>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</si>
  <si>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</si>
  <si>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</si>
  <si>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</si>
  <si>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</si>
  <si>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</si>
  <si>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</si>
  <si>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</si>
  <si>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</si>
  <si>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</si>
  <si>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</si>
  <si>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</si>
  <si>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</si>
  <si>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</si>
  <si>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</si>
  <si>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</si>
  <si>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</si>
  <si>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</si>
  <si>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</si>
  <si>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</si>
  <si>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</si>
  <si>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</si>
  <si>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</si>
  <si>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</si>
  <si>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</si>
  <si>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</si>
  <si>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</si>
  <si>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</si>
  <si>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</si>
  <si>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</si>
  <si>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</si>
  <si>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</si>
  <si>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</si>
  <si>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</si>
  <si>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</si>
  <si>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</si>
  <si>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</si>
  <si>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</si>
  <si>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</si>
  <si>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</si>
  <si>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</si>
  <si>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</si>
  <si>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</si>
  <si>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</si>
  <si>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</si>
  <si>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</si>
  <si>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</si>
  <si>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</si>
  <si>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</si>
  <si>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</si>
  <si>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</si>
  <si>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</si>
  <si>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</si>
  <si>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</si>
  <si>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</si>
  <si>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</si>
  <si>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</si>
  <si>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</si>
  <si>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</si>
  <si>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</si>
  <si>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</si>
  <si>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</si>
  <si>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</si>
  <si>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</si>
  <si>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</si>
  <si>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</si>
  <si>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</si>
  <si>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</si>
  <si>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</si>
  <si>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</si>
  <si>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</si>
  <si>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</si>
  <si>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</si>
  <si>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</si>
  <si>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</si>
  <si>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</si>
  <si>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</si>
  <si>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</si>
  <si>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</si>
  <si>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</si>
  <si>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</si>
  <si>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</si>
  <si>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</si>
  <si>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</si>
  <si>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</si>
  <si>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</si>
  <si>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</si>
  <si>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</si>
  <si>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</si>
  <si>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</si>
  <si>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</si>
  <si>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</si>
  <si>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</si>
  <si>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</si>
  <si>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</si>
  <si>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</si>
  <si>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</si>
  <si>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</si>
  <si>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</si>
  <si>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</si>
  <si>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</si>
  <si>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</si>
  <si>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</si>
  <si>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</si>
  <si>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</si>
  <si>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</si>
  <si>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</si>
  <si>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</si>
  <si>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</si>
  <si>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</si>
  <si>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</si>
  <si>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</si>
  <si>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</si>
  <si>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</si>
  <si>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</si>
  <si>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</si>
  <si>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</si>
  <si>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</si>
  <si>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</si>
  <si>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</si>
  <si>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</si>
  <si>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</si>
  <si>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</si>
  <si>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</si>
  <si>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</si>
  <si>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</si>
  <si>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</si>
  <si>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</si>
  <si>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</si>
  <si>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</si>
  <si>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</si>
  <si>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</si>
  <si>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</si>
  <si>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</si>
  <si>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</si>
  <si>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</si>
  <si>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</si>
  <si>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</si>
  <si>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</si>
  <si>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</si>
  <si>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</si>
  <si>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</si>
  <si>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</si>
  <si>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</si>
  <si>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</si>
  <si>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</si>
  <si>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</si>
  <si>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</si>
  <si>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</si>
  <si>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</si>
  <si>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</si>
  <si>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</si>
  <si>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</si>
  <si>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</si>
  <si>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</si>
  <si>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</si>
  <si>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</si>
  <si>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</si>
  <si>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</si>
  <si>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</si>
  <si>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</si>
  <si>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</si>
  <si>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</si>
  <si>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</si>
  <si>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</si>
  <si>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</si>
  <si>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</si>
  <si>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</si>
  <si>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</si>
  <si>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</si>
  <si>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</si>
  <si>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</si>
  <si>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</si>
  <si>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</si>
  <si>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</si>
  <si>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</si>
  <si>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</si>
  <si>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</si>
  <si>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</si>
  <si>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</si>
  <si>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</si>
  <si>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</si>
  <si>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</si>
  <si>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</si>
  <si>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</si>
  <si>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</si>
  <si>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</si>
  <si>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</si>
  <si>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</si>
  <si>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</si>
  <si>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</si>
  <si>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</si>
  <si>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</si>
  <si>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</si>
  <si>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</si>
  <si>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</si>
  <si>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</si>
  <si>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</si>
  <si>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</si>
  <si>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</si>
  <si>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</si>
  <si>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</si>
  <si>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</si>
  <si>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</si>
  <si>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</si>
  <si>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</si>
  <si>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</si>
  <si>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</si>
  <si>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</si>
  <si>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</si>
  <si>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</si>
  <si>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</si>
  <si>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</si>
  <si>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</si>
  <si>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</si>
  <si>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</si>
  <si>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</si>
  <si>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</si>
  <si>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</si>
  <si>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</si>
  <si>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</si>
  <si>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</si>
  <si>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</si>
  <si>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</si>
  <si>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</si>
  <si>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</si>
  <si>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</si>
  <si>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</si>
  <si>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</si>
  <si>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</si>
  <si>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</si>
  <si>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</si>
  <si>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</si>
  <si>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</si>
  <si>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</si>
  <si>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</si>
  <si>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</si>
  <si>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</si>
  <si>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</si>
  <si>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</si>
  <si>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</si>
  <si>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</si>
  <si>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</si>
  <si>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</si>
  <si>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</si>
  <si>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</si>
  <si>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</si>
  <si>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</si>
  <si>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</si>
  <si>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</si>
  <si>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</si>
  <si>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</si>
  <si>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</si>
  <si>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</si>
  <si>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</si>
  <si>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</si>
  <si>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</si>
  <si>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</si>
  <si>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</si>
  <si>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</si>
  <si>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</si>
  <si>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</si>
  <si>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</si>
  <si>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</si>
  <si>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</si>
  <si>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</si>
  <si>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</si>
  <si>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</si>
  <si>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</si>
  <si>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</si>
  <si>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</si>
  <si>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</si>
  <si>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</si>
  <si>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</si>
  <si>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</si>
  <si>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</si>
  <si>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</si>
  <si>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</si>
  <si>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</si>
  <si>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</si>
  <si>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</si>
  <si>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</si>
  <si>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</si>
  <si>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</si>
  <si>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</si>
  <si>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</si>
  <si>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</si>
  <si>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</si>
  <si>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</si>
  <si>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</si>
  <si>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</si>
  <si>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</si>
  <si>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</si>
  <si>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</si>
  <si>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</si>
  <si>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</si>
  <si>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</si>
  <si>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</si>
  <si>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</si>
  <si>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</si>
  <si>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</si>
  <si>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</si>
  <si>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</si>
  <si>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</si>
  <si>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</si>
  <si>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</si>
  <si>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</si>
  <si>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</si>
  <si>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</si>
  <si>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</si>
  <si>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</si>
  <si>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</si>
  <si>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</si>
  <si>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</si>
  <si>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</si>
  <si>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</si>
  <si>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</si>
  <si>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</si>
  <si>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</si>
  <si>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</si>
  <si>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</si>
  <si>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</si>
  <si>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</si>
  <si>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</si>
  <si>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</si>
  <si>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</si>
  <si>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</si>
  <si>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</si>
  <si>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</si>
  <si>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</si>
  <si>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</si>
  <si>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</si>
  <si>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</si>
  <si>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</si>
  <si>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</si>
  <si>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</si>
  <si>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</si>
  <si>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</si>
  <si>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</si>
  <si>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</si>
  <si>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</si>
  <si>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</si>
  <si>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</si>
  <si>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</si>
  <si>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</si>
  <si>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</si>
  <si>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</si>
  <si>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</si>
  <si>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</si>
  <si>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</si>
  <si>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</si>
  <si>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</si>
  <si>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</si>
  <si>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</si>
  <si>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</si>
  <si>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</si>
  <si>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</si>
  <si>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</si>
  <si>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</si>
  <si>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</si>
  <si>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</si>
  <si>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</si>
  <si>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</si>
  <si>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</si>
  <si>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</si>
  <si>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</si>
  <si>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</si>
  <si>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</si>
  <si>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</si>
  <si>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</si>
  <si>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</si>
  <si>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</si>
  <si>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</si>
  <si>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</si>
  <si>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</si>
  <si>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</si>
  <si>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</si>
  <si>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</si>
  <si>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</si>
  <si>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</si>
  <si>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</si>
  <si>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</si>
  <si>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</si>
  <si>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</si>
  <si>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</si>
  <si>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</si>
  <si>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</si>
  <si>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</si>
  <si>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</si>
  <si>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</si>
  <si>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</si>
  <si>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</si>
  <si>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</si>
  <si>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</si>
  <si>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</si>
  <si>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</si>
  <si>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</si>
  <si>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</si>
  <si>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</si>
  <si>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</si>
  <si>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</si>
  <si>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</si>
  <si>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</si>
  <si>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</si>
  <si>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</si>
  <si>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</si>
  <si>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</si>
  <si>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</si>
  <si>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</si>
  <si>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</si>
  <si>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</si>
  <si>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</si>
  <si>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</si>
  <si>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</si>
  <si>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</si>
  <si>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</si>
  <si>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</si>
  <si>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</si>
  <si>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</si>
  <si>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</si>
  <si>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</si>
  <si>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</si>
  <si>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</si>
  <si>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</si>
  <si>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</si>
  <si>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</si>
  <si>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</si>
  <si>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</si>
  <si>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</si>
  <si>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</si>
  <si>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</si>
  <si>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</si>
  <si>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</si>
  <si>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</si>
  <si>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</si>
  <si>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</si>
  <si>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</si>
  <si>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</si>
  <si>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</si>
  <si>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</si>
  <si>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</si>
  <si>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</si>
  <si>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</si>
  <si>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</si>
  <si>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</si>
  <si>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</si>
  <si>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</si>
  <si>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</si>
  <si>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</si>
  <si>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</si>
  <si>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</si>
  <si>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</si>
  <si>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</si>
  <si>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</si>
  <si>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</si>
  <si>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</si>
  <si>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</si>
  <si>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</si>
  <si>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</si>
  <si>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</si>
  <si>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</si>
  <si>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</si>
  <si>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</si>
  <si>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</si>
  <si>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</si>
  <si>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</si>
  <si>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</si>
  <si>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</si>
  <si>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</si>
  <si>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</si>
  <si>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</si>
  <si>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</si>
  <si>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</si>
  <si>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</si>
  <si>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</si>
  <si>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</si>
  <si>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</si>
  <si>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</si>
  <si>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</si>
  <si>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</si>
  <si>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</si>
  <si>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</si>
  <si>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</si>
  <si>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</si>
  <si>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</si>
  <si>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</si>
  <si>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</si>
  <si>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</si>
  <si>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</si>
  <si>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</si>
  <si>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</si>
  <si>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</si>
  <si>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</si>
  <si>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</si>
  <si>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</si>
  <si>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</si>
  <si>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</si>
  <si>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</si>
  <si>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</si>
  <si>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</si>
  <si>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</si>
  <si>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</si>
  <si>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</si>
  <si>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</si>
  <si>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</si>
  <si>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</si>
  <si>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</si>
  <si>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</si>
  <si>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</si>
  <si>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</si>
  <si>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</si>
  <si>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</si>
  <si>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</si>
  <si>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</si>
  <si>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</si>
  <si>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</si>
  <si>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</si>
  <si>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</si>
  <si>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</si>
  <si>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</si>
  <si>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</si>
  <si>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</si>
  <si>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</si>
  <si>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</si>
  <si>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</si>
  <si>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</si>
  <si>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</si>
  <si>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</si>
  <si>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</si>
  <si>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</si>
  <si>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</si>
  <si>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</si>
  <si>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</si>
  <si>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</si>
  <si>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</si>
  <si>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</si>
  <si>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</si>
  <si>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</si>
  <si>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</si>
  <si>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</si>
  <si>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</si>
  <si>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</si>
  <si>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</si>
  <si>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</si>
  <si>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</si>
  <si>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</si>
  <si>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</si>
  <si>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</si>
  <si>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</si>
  <si>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</si>
  <si>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</si>
  <si>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</si>
  <si>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</si>
  <si>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</si>
  <si>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</si>
  <si>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</si>
  <si>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</si>
  <si>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</si>
  <si>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</si>
  <si>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</si>
  <si>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</si>
  <si>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</si>
  <si>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</si>
  <si>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</si>
  <si>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</si>
  <si>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</si>
  <si>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</si>
  <si>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</si>
  <si>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</si>
  <si>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</si>
  <si>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</si>
  <si>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</si>
  <si>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</si>
  <si>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</si>
  <si>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</si>
  <si>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</si>
  <si>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</si>
  <si>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</si>
  <si>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</si>
  <si>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</si>
  <si>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</si>
  <si>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</si>
  <si>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</si>
  <si>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</si>
  <si>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</si>
  <si>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</si>
  <si>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</si>
  <si>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</si>
  <si>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</si>
  <si>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</si>
  <si>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</si>
  <si>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</si>
  <si>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</si>
  <si>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</si>
  <si>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</si>
  <si>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</si>
  <si>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</si>
  <si>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</si>
  <si>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</si>
  <si>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</si>
  <si>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</si>
  <si>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</si>
  <si>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</si>
  <si>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</si>
  <si>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</si>
  <si>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</si>
  <si>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</si>
  <si>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</si>
  <si>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</si>
  <si>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</si>
  <si>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</si>
  <si>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</si>
  <si>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</si>
  <si>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</si>
  <si>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</si>
  <si>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</si>
  <si>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</si>
  <si>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</si>
  <si>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</si>
  <si>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</si>
  <si>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</si>
  <si>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</si>
  <si>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</si>
  <si>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</si>
  <si>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</si>
  <si>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</si>
  <si>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</si>
  <si>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</si>
  <si>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</si>
  <si>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</si>
  <si>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</si>
  <si>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</si>
  <si>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</si>
  <si>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</si>
  <si>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</si>
  <si>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</si>
  <si>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</si>
  <si>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</si>
  <si>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</si>
  <si>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</si>
  <si>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</si>
  <si>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</si>
  <si>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</si>
  <si>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</si>
  <si>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</si>
  <si>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</si>
  <si>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</si>
  <si>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</si>
  <si>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</si>
  <si>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</si>
  <si>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</si>
  <si>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</si>
  <si>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</si>
  <si>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</si>
  <si>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</si>
  <si>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</si>
  <si>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</si>
  <si>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</si>
  <si>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</si>
  <si>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</si>
  <si>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</si>
  <si>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</si>
  <si>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</si>
  <si>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</si>
  <si>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</si>
  <si>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</si>
  <si>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</si>
  <si>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</si>
  <si>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</si>
  <si>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</si>
  <si>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</si>
  <si>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</si>
  <si>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</si>
  <si>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</si>
  <si>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</si>
  <si>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</si>
  <si>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</si>
  <si>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</si>
  <si>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</si>
  <si>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</si>
  <si>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</si>
  <si>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</si>
  <si>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</si>
  <si>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</si>
  <si>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</si>
  <si>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</si>
  <si>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</si>
  <si>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</si>
  <si>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</si>
  <si>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</si>
  <si>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</si>
  <si>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</si>
  <si>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</si>
  <si>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</si>
  <si>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</si>
  <si>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</si>
  <si>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</si>
  <si>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</si>
  <si>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</si>
  <si>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</si>
  <si>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</si>
  <si>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</si>
  <si>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</si>
  <si>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</si>
  <si>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</si>
  <si>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</si>
  <si>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</si>
  <si>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</si>
  <si>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</si>
  <si>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</si>
  <si>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</si>
  <si>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</si>
  <si>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</si>
  <si>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</si>
  <si>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</si>
  <si>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</si>
  <si>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</si>
  <si>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</si>
  <si>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</si>
  <si>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</si>
  <si>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</si>
  <si>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</si>
  <si>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</si>
  <si>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</si>
  <si>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</si>
  <si>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</si>
  <si>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</si>
  <si>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</si>
  <si>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</si>
  <si>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</si>
  <si>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</si>
  <si>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</si>
  <si>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</si>
  <si>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</si>
  <si>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</si>
  <si>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</si>
  <si>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</si>
  <si>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</si>
  <si>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</si>
  <si>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</si>
  <si>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</si>
  <si>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</si>
  <si>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</si>
  <si>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</si>
  <si>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</si>
  <si>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</si>
  <si>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</si>
  <si>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</si>
  <si>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</si>
  <si>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</si>
  <si>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</si>
  <si>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</si>
  <si>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</si>
  <si>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</si>
  <si>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</si>
  <si>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</si>
  <si>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</si>
  <si>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</si>
  <si>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</si>
  <si>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</si>
  <si>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</si>
  <si>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</si>
  <si>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</si>
  <si>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</si>
  <si>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</si>
  <si>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</si>
  <si>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</si>
  <si>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</si>
  <si>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</si>
  <si>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</si>
  <si>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</si>
  <si>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</si>
  <si>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</si>
  <si>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</si>
  <si>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</si>
  <si>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</si>
  <si>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</si>
  <si>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</si>
  <si>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</si>
  <si>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</si>
  <si>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</si>
  <si>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</si>
  <si>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</si>
  <si>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</si>
  <si>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</si>
  <si>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</si>
  <si>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</si>
  <si>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</si>
  <si>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</si>
  <si>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</si>
  <si>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</si>
  <si>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</si>
  <si>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</si>
  <si>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</si>
  <si>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</si>
  <si>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</si>
  <si>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</si>
  <si>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</si>
  <si>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</si>
  <si>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</si>
  <si>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</si>
  <si>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</si>
  <si>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</si>
  <si>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</si>
  <si>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</si>
  <si>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</si>
  <si>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</si>
  <si>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</si>
  <si>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</si>
  <si>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</si>
  <si>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</si>
  <si>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</si>
  <si>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</si>
  <si>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</si>
  <si>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</si>
  <si>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</si>
  <si>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</si>
  <si>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</si>
  <si>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</si>
  <si>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</si>
  <si>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</si>
  <si>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</si>
  <si>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</si>
  <si>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</si>
  <si>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</si>
  <si>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</si>
  <si>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</si>
  <si>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</si>
  <si>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</si>
  <si>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</si>
  <si>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</si>
  <si>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</si>
  <si>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</si>
  <si>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</si>
  <si>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</si>
  <si>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</si>
  <si>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</si>
  <si>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</si>
  <si>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</si>
  <si>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</si>
  <si>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</si>
  <si>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</si>
  <si>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</si>
  <si>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</si>
  <si>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</si>
  <si>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</si>
  <si>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</si>
  <si>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</si>
  <si>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</si>
  <si>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</si>
  <si>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</si>
  <si>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</si>
  <si>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</si>
  <si>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</si>
  <si>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</si>
  <si>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</si>
  <si>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</si>
  <si>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</si>
  <si>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</si>
  <si>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</si>
  <si>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</si>
  <si>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</si>
  <si>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</si>
  <si>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</si>
  <si>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</si>
  <si>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</si>
  <si>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</si>
  <si>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</si>
  <si>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</si>
  <si>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</si>
  <si>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</si>
  <si>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</si>
  <si>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</si>
  <si>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</si>
  <si>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</si>
  <si>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</si>
  <si>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</si>
  <si>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</si>
  <si>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</si>
  <si>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</si>
  <si>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</si>
  <si>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</si>
  <si>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</si>
  <si>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</si>
  <si>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</si>
  <si>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</si>
  <si>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</si>
  <si>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</si>
  <si>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</si>
  <si>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</si>
  <si>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</si>
  <si>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</si>
  <si>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</si>
  <si>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</si>
  <si>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</si>
  <si>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</si>
  <si>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</si>
  <si>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</si>
  <si>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</si>
  <si>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</si>
  <si>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</si>
  <si>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</si>
  <si>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</si>
  <si>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</si>
  <si>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</si>
  <si>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</si>
  <si>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</si>
  <si>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</si>
  <si>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</si>
  <si>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</si>
  <si>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</si>
  <si>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</si>
  <si>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</si>
  <si>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</si>
  <si>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</si>
  <si>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</si>
  <si>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</si>
  <si>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</si>
  <si>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</si>
  <si>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</si>
  <si>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</si>
  <si>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</si>
  <si>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</si>
  <si>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</si>
  <si>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</si>
  <si>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</si>
  <si>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</si>
  <si>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</si>
  <si>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</si>
  <si>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</si>
  <si>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</si>
  <si>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</si>
  <si>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</si>
  <si>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</si>
  <si>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</si>
  <si>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</si>
  <si>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</si>
  <si>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</si>
  <si>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</si>
  <si>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</si>
  <si>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</si>
  <si>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</si>
  <si>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</si>
  <si>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</si>
  <si>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</si>
  <si>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</si>
  <si>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</si>
  <si>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</si>
  <si>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</si>
  <si>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</si>
  <si>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</si>
  <si>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</si>
  <si>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</si>
  <si>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</si>
  <si>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</si>
  <si>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</si>
  <si>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</si>
  <si>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</si>
  <si>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</si>
  <si>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</si>
  <si>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</si>
  <si>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</si>
  <si>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</si>
  <si>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</si>
  <si>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</si>
  <si>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</si>
  <si>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</si>
  <si>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</si>
  <si>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</si>
  <si>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</si>
  <si>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</si>
  <si>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</si>
  <si>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</si>
  <si>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</si>
  <si>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</si>
  <si>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</si>
  <si>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</si>
  <si>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</si>
  <si>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</si>
  <si>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</si>
  <si>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</si>
  <si>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</si>
  <si>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</si>
  <si>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</si>
  <si>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</si>
  <si>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</si>
  <si>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</si>
  <si>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</si>
  <si>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</si>
  <si>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</si>
  <si>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</si>
  <si>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</si>
  <si>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</si>
  <si>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</si>
  <si>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</si>
  <si>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</si>
  <si>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</si>
  <si>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</si>
  <si>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</si>
  <si>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</si>
  <si>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</si>
  <si>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</si>
  <si>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</si>
  <si>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</si>
  <si>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</si>
  <si>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</si>
  <si>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</si>
  <si>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</si>
  <si>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</si>
  <si>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</si>
  <si>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</si>
  <si>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</si>
  <si>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</si>
  <si>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</si>
  <si>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</si>
  <si>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</si>
  <si>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</si>
  <si>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</si>
  <si>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</si>
  <si>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</si>
  <si>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</si>
  <si>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</si>
  <si>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</si>
  <si>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</si>
  <si>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</si>
  <si>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</si>
  <si>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</si>
  <si>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</si>
  <si>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</si>
  <si>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</si>
  <si>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</si>
  <si>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</si>
  <si>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</si>
  <si>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</si>
  <si>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</si>
  <si>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</si>
  <si>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</si>
  <si>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</si>
  <si>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</si>
  <si>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</si>
  <si>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</si>
  <si>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</si>
  <si>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</si>
  <si>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</si>
  <si>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</si>
  <si>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</si>
  <si>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</si>
  <si>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</si>
  <si>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</si>
  <si>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</si>
  <si>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</si>
  <si>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</si>
  <si>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</si>
  <si>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</si>
  <si>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</si>
  <si>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</si>
  <si>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</si>
  <si>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</si>
  <si>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</si>
  <si>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</si>
  <si>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</si>
  <si>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</si>
  <si>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</si>
  <si>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</si>
  <si>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</si>
  <si>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</si>
  <si>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</si>
  <si>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</si>
  <si>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</si>
  <si>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</si>
  <si>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</si>
  <si>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</si>
  <si>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</si>
  <si>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</si>
  <si>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</si>
  <si>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</si>
  <si>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</si>
  <si>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</si>
  <si>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</si>
  <si>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</si>
  <si>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</si>
  <si>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</si>
  <si>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</si>
  <si>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</si>
  <si>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</si>
  <si>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</si>
  <si>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</si>
  <si>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</si>
  <si>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</si>
  <si>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</si>
  <si>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</si>
  <si>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</si>
  <si>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</si>
  <si>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</si>
  <si>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</si>
  <si>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</si>
  <si>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</si>
  <si>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</si>
  <si>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</si>
  <si>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</si>
  <si>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</si>
  <si>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</si>
  <si>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</si>
  <si>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</si>
  <si>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</si>
  <si>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</si>
  <si>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</si>
  <si>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</si>
  <si>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</si>
  <si>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</si>
  <si>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</si>
  <si>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</si>
  <si>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</si>
  <si>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</si>
  <si>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</si>
  <si>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</si>
  <si>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</si>
  <si>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</si>
  <si>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</si>
  <si>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</si>
  <si>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</si>
  <si>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</si>
  <si>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</si>
  <si>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</si>
  <si>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</si>
  <si>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</si>
  <si>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</si>
  <si>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</si>
  <si>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</si>
  <si>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</si>
  <si>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</si>
  <si>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</si>
  <si>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</si>
  <si>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</si>
  <si>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</si>
  <si>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</si>
  <si>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</si>
  <si>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</si>
  <si>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</si>
  <si>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</si>
  <si>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</si>
  <si>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</si>
  <si>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</si>
  <si>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</si>
  <si>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</si>
  <si>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</si>
  <si>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</si>
  <si>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</si>
  <si>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</si>
  <si>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</si>
  <si>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</si>
  <si>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</si>
  <si>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</si>
  <si>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</si>
  <si>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</si>
  <si>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</si>
  <si>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</si>
  <si>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</si>
  <si>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</si>
  <si>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</si>
  <si>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</si>
  <si>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</si>
  <si>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</si>
  <si>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</si>
  <si>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</si>
  <si>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</si>
  <si>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</si>
  <si>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</si>
  <si>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</si>
  <si>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</si>
  <si>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</si>
  <si>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</si>
  <si>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</si>
  <si>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</si>
  <si>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</si>
  <si>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</si>
  <si>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</si>
  <si>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</si>
  <si>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</si>
  <si>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</si>
  <si>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</si>
  <si>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</si>
  <si>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</si>
  <si>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</si>
  <si>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</si>
  <si>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</si>
  <si>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</si>
  <si>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</si>
  <si>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</si>
  <si>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</si>
  <si>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</si>
  <si>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</si>
  <si>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</si>
  <si>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</si>
  <si>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</si>
  <si>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</si>
  <si>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</si>
  <si>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</si>
  <si>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</si>
  <si>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</si>
  <si>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</si>
  <si>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</si>
  <si>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</si>
  <si>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</si>
  <si>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</si>
  <si>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</si>
  <si>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</si>
  <si>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</si>
  <si>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</si>
  <si>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</si>
  <si>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</si>
  <si>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</si>
  <si>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</si>
  <si>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</si>
  <si>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</si>
  <si>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</si>
  <si>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</si>
  <si>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</si>
  <si>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</si>
  <si>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</si>
  <si>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</si>
  <si>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</si>
  <si>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</si>
  <si>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</si>
  <si>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</si>
  <si>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</si>
  <si>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</si>
  <si>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</si>
  <si>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</si>
  <si>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</si>
  <si>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</si>
  <si>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</si>
  <si>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</si>
  <si>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</si>
  <si>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</si>
  <si>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</si>
  <si>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</si>
  <si>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</si>
  <si>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</si>
  <si>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</si>
  <si>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</si>
  <si>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</si>
  <si>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</si>
  <si>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</si>
  <si>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</si>
  <si>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</si>
  <si>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</si>
  <si>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</si>
  <si>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</si>
  <si>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</si>
  <si>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</si>
  <si>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</si>
  <si>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</si>
  <si>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</si>
  <si>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</si>
  <si>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</si>
  <si>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</si>
  <si>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</si>
  <si>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</si>
  <si>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</si>
  <si>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</si>
  <si>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</si>
  <si>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</si>
  <si>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</si>
  <si>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</si>
  <si>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</si>
  <si>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</si>
  <si>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</si>
  <si>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</si>
  <si>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</si>
  <si>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</si>
  <si>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</si>
  <si>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</si>
  <si>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</si>
  <si>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</si>
  <si>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</si>
  <si>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</si>
  <si>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</si>
  <si>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</si>
  <si>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</si>
  <si>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</si>
  <si>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</si>
  <si>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</si>
  <si>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</si>
  <si>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</si>
  <si>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</si>
  <si>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</si>
  <si>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</si>
  <si>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</si>
  <si>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</si>
  <si>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</si>
  <si>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</si>
  <si>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</si>
  <si>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</si>
  <si>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</si>
  <si>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</si>
  <si>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</si>
  <si>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</si>
  <si>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</si>
  <si>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</si>
  <si>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</si>
  <si>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</si>
  <si>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</si>
  <si>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</si>
  <si>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</si>
  <si>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</si>
  <si>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</si>
  <si>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</si>
  <si>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</si>
  <si>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</si>
  <si>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</si>
  <si>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</si>
  <si>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</si>
  <si>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</si>
  <si>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</si>
  <si>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</si>
  <si>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</si>
  <si>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</si>
  <si>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</si>
  <si>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</si>
  <si>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</si>
  <si>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</si>
  <si>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</si>
  <si>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</si>
  <si>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</si>
  <si>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</si>
  <si>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</si>
  <si>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</si>
  <si>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</si>
  <si>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</si>
  <si>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</si>
  <si>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</si>
  <si>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</si>
  <si>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</si>
  <si>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</si>
  <si>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</si>
  <si>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</si>
  <si>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</si>
  <si>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</si>
  <si>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</si>
  <si>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</si>
  <si>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</si>
  <si>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</si>
  <si>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</si>
  <si>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</si>
  <si>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</si>
  <si>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</si>
  <si>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</si>
  <si>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</si>
  <si>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</si>
  <si>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</si>
  <si>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</si>
  <si>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</si>
  <si>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</si>
  <si>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</si>
  <si>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</si>
  <si>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</si>
  <si>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</si>
  <si>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</si>
  <si>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</si>
  <si>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</si>
  <si>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</si>
  <si>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</si>
  <si>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</si>
  <si>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</si>
  <si>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</si>
  <si>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</si>
  <si>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</si>
  <si>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</si>
  <si>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</si>
  <si>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</si>
  <si>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</si>
  <si>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</si>
  <si>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</si>
  <si>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</si>
  <si>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</si>
  <si>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</si>
  <si>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</si>
  <si>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</si>
  <si>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</si>
  <si>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</si>
  <si>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</si>
  <si>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</si>
  <si>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</si>
  <si>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</si>
  <si>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</si>
  <si>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</si>
  <si>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</si>
  <si>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</si>
  <si>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</si>
  <si>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</si>
  <si>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</si>
  <si>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</si>
  <si>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</si>
  <si>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</si>
  <si>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</si>
  <si>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</si>
  <si>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</si>
  <si>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</si>
  <si>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</si>
  <si>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</si>
  <si>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</si>
  <si>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</si>
  <si>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</si>
  <si>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</si>
  <si>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</si>
  <si>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</si>
  <si>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</si>
  <si>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</si>
  <si>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</si>
  <si>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</si>
  <si>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</si>
  <si>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</si>
  <si>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</si>
  <si>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</si>
  <si>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</si>
  <si>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</si>
  <si>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</si>
  <si>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</si>
  <si>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</si>
  <si>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</si>
  <si>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</si>
  <si>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</si>
  <si>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</si>
  <si>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</si>
  <si>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</si>
  <si>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</si>
  <si>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</si>
  <si>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</si>
  <si>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</si>
  <si>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</si>
  <si>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</si>
  <si>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</si>
  <si>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</si>
  <si>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</si>
  <si>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</si>
  <si>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</si>
  <si>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</si>
  <si>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</si>
  <si>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</si>
  <si>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</si>
  <si>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</si>
  <si>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</si>
  <si>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</si>
  <si>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</si>
  <si>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</si>
  <si>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</si>
  <si>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</si>
  <si>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</si>
  <si>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</si>
  <si>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</si>
  <si>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</si>
  <si>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</si>
  <si>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</si>
  <si>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</si>
  <si>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</si>
  <si>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</si>
  <si>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</si>
  <si>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</si>
  <si>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</si>
  <si>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</si>
  <si>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</si>
  <si>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</si>
  <si>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</si>
  <si>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</si>
  <si>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</si>
  <si>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</si>
  <si>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</si>
  <si>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</si>
  <si>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</si>
  <si>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</si>
  <si>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</si>
  <si>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</si>
  <si>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</si>
  <si>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</si>
  <si>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</si>
  <si>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</si>
  <si>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</si>
  <si>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</si>
  <si>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</si>
  <si>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</si>
  <si>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</si>
  <si>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</si>
  <si>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</si>
  <si>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</si>
  <si>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</si>
  <si>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</si>
  <si>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</si>
  <si>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</si>
  <si>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</si>
  <si>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</si>
  <si>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</si>
  <si>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</si>
  <si>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</si>
  <si>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</si>
  <si>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</si>
  <si>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</si>
  <si>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</si>
  <si>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</si>
  <si>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</si>
  <si>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</si>
  <si>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</si>
  <si>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</si>
  <si>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</si>
  <si>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</si>
  <si>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</si>
  <si>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</si>
  <si>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</si>
  <si>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</si>
  <si>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</si>
  <si>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</si>
  <si>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</si>
  <si>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</si>
  <si>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</si>
  <si>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</si>
  <si>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</si>
  <si>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</si>
  <si>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</si>
  <si>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</si>
  <si>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</si>
  <si>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</si>
  <si>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</si>
  <si>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</si>
  <si>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</si>
  <si>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</si>
  <si>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</si>
  <si>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</si>
  <si>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</si>
  <si>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</si>
  <si>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</si>
  <si>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</si>
  <si>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</si>
  <si>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</si>
  <si>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</si>
  <si>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</si>
  <si>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</si>
  <si>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</si>
  <si>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</si>
  <si>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</si>
  <si>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</si>
  <si>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</si>
  <si>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</si>
  <si>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</si>
  <si>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</si>
  <si>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</si>
  <si>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</si>
  <si>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</si>
  <si>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</si>
  <si>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</si>
  <si>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</si>
  <si>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</si>
  <si>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</si>
  <si>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</si>
  <si>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</si>
  <si>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</si>
  <si>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</si>
  <si>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</si>
  <si>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</si>
  <si>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</si>
  <si>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</si>
  <si>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</si>
  <si>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</si>
  <si>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</si>
  <si>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</si>
  <si>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</si>
  <si>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</si>
  <si>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</si>
  <si>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</si>
  <si>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</si>
  <si>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</si>
  <si>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</si>
  <si>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</si>
  <si>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</si>
  <si>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</si>
  <si>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</si>
  <si>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</si>
  <si>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</si>
  <si>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</si>
  <si>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</si>
  <si>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</si>
  <si>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</si>
  <si>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</si>
  <si>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</si>
  <si>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</si>
  <si>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</si>
  <si>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</si>
  <si>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</si>
  <si>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</si>
  <si>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</si>
  <si>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</si>
  <si>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</si>
  <si>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</si>
  <si>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</si>
  <si>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</si>
  <si>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</si>
  <si>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</si>
  <si>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</si>
  <si>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</si>
  <si>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</si>
  <si>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</si>
  <si>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</si>
  <si>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</si>
  <si>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</si>
  <si>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</si>
  <si>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</si>
  <si>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</si>
  <si>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</si>
  <si>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</si>
  <si>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</si>
  <si>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</si>
  <si>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</si>
  <si>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</si>
  <si>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</si>
  <si>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</si>
  <si>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</si>
  <si>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</si>
  <si>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</si>
  <si>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</si>
  <si>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</si>
  <si>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</si>
  <si>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</si>
  <si>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</si>
  <si>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</si>
  <si>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</si>
  <si>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</si>
  <si>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</si>
  <si>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</si>
  <si>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</si>
  <si>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</si>
  <si>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</si>
  <si>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</si>
  <si>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</si>
  <si>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</si>
  <si>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</si>
  <si>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</si>
  <si>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</si>
  <si>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</si>
  <si>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</si>
  <si>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</si>
  <si>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</si>
  <si>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</si>
  <si>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</si>
  <si>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</si>
  <si>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</si>
  <si>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</si>
  <si>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</si>
  <si>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</si>
  <si>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</si>
  <si>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</si>
  <si>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</si>
  <si>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</si>
  <si>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</si>
  <si>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</si>
  <si>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</si>
  <si>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</si>
  <si>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</si>
  <si>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</si>
  <si>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</si>
  <si>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</si>
  <si>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</si>
  <si>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</si>
  <si>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</si>
  <si>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</si>
  <si>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</si>
  <si>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</si>
  <si>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</si>
  <si>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</si>
  <si>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</si>
  <si>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</si>
  <si>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</si>
  <si>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</si>
  <si>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</si>
  <si>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</si>
  <si>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</si>
  <si>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</si>
  <si>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</si>
  <si>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</si>
  <si>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</si>
  <si>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</si>
  <si>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</si>
  <si>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</si>
  <si>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</si>
  <si>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</si>
  <si>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</si>
  <si>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</si>
  <si>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</si>
  <si>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</si>
  <si>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</si>
  <si>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</si>
  <si>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</si>
  <si>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</si>
  <si>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</si>
  <si>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</si>
  <si>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</si>
  <si>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</si>
  <si>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</si>
  <si>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</si>
  <si>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</si>
  <si>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</si>
  <si>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</si>
  <si>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</si>
  <si>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</si>
  <si>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</si>
  <si>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</si>
  <si>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</si>
  <si>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</si>
  <si>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</si>
  <si>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</si>
  <si>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</si>
  <si>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</si>
  <si>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</si>
  <si>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</si>
  <si>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</si>
  <si>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</si>
  <si>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</si>
  <si>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</si>
  <si>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</si>
  <si>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</si>
  <si>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</si>
  <si>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</si>
  <si>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</si>
  <si>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</si>
  <si>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</si>
  <si>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</si>
  <si>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</si>
  <si>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</si>
  <si>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</si>
  <si>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</si>
  <si>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</si>
  <si>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</si>
  <si>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</si>
  <si>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</si>
  <si>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</si>
  <si>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</si>
  <si>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</si>
  <si>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</si>
  <si>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</si>
  <si>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</si>
  <si>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</si>
  <si>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</si>
  <si>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</si>
  <si>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</si>
  <si>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</si>
  <si>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</si>
  <si>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</si>
  <si>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</si>
  <si>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</si>
  <si>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</si>
  <si>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</si>
  <si>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</si>
  <si>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</si>
  <si>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</si>
  <si>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</si>
  <si>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</si>
  <si>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</si>
  <si>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</si>
  <si>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</si>
  <si>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</si>
  <si>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</si>
  <si>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</si>
  <si>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</si>
  <si>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</si>
  <si>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</si>
  <si>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</si>
  <si>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</si>
  <si>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</si>
  <si>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</si>
  <si>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</si>
  <si>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</si>
  <si>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</si>
  <si>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</si>
  <si>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</si>
  <si>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</si>
  <si>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</si>
  <si>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</si>
  <si>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</si>
  <si>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</si>
  <si>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</si>
  <si>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</si>
  <si>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</si>
  <si>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</si>
  <si>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</si>
  <si>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</si>
  <si>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</si>
  <si>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</si>
  <si>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</si>
  <si>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</si>
  <si>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</si>
  <si>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</si>
  <si>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</si>
  <si>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</si>
  <si>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</si>
  <si>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</si>
  <si>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</si>
  <si>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</si>
  <si>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</si>
  <si>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</si>
  <si>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</si>
  <si>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</si>
  <si>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</si>
  <si>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</si>
  <si>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</si>
  <si>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</si>
  <si>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</si>
  <si>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</si>
  <si>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</si>
  <si>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</si>
  <si>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</si>
  <si>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</si>
  <si>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</si>
  <si>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</si>
  <si>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</si>
  <si>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</si>
  <si>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</si>
  <si>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</si>
  <si>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</si>
  <si>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</si>
  <si>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</si>
  <si>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</si>
  <si>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</si>
  <si>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</si>
  <si>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</si>
  <si>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</si>
  <si>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</si>
  <si>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</si>
  <si>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</si>
  <si>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</si>
  <si>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</si>
  <si>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</si>
  <si>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</si>
  <si>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</si>
  <si>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</si>
  <si>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</si>
  <si>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</si>
  <si>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</si>
  <si>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</si>
  <si>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</si>
  <si>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</si>
  <si>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</si>
  <si>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</si>
  <si>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</si>
  <si>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</si>
  <si>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</si>
  <si>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</si>
  <si>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</si>
  <si>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</si>
  <si>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</si>
  <si>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</si>
  <si>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</si>
  <si>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</si>
  <si>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</si>
  <si>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</si>
  <si>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</si>
  <si>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</si>
  <si>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</si>
  <si>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</si>
  <si>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</si>
  <si>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</si>
  <si>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</si>
  <si>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</si>
  <si>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</si>
  <si>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</si>
  <si>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</si>
  <si>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</si>
  <si>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</si>
  <si>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</si>
  <si>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</si>
  <si>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</si>
  <si>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</si>
  <si>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</si>
  <si>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</si>
  <si>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</si>
  <si>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</si>
  <si>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</si>
  <si>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</si>
  <si>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</si>
  <si>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</si>
  <si>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</si>
  <si>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</si>
  <si>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</si>
  <si>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</si>
  <si>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</si>
  <si>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</si>
  <si>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</si>
  <si>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</si>
  <si>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</si>
  <si>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</si>
  <si>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</si>
  <si>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</si>
  <si>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</si>
  <si>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</si>
  <si>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</si>
  <si>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</si>
  <si>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</si>
  <si>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</si>
  <si>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</si>
  <si>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</si>
  <si>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</si>
  <si>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</si>
  <si>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</si>
  <si>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</si>
  <si>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</si>
  <si>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</si>
  <si>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</si>
  <si>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</si>
  <si>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</si>
  <si>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</si>
  <si>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</si>
  <si>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</si>
  <si>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</si>
  <si>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</si>
  <si>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</si>
  <si>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</si>
  <si>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</si>
  <si>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</si>
  <si>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</si>
  <si>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</si>
  <si>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</si>
  <si>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</si>
  <si>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</si>
  <si>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</si>
  <si>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</si>
  <si>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</si>
  <si>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</si>
  <si>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</si>
  <si>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</si>
  <si>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</si>
  <si>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</si>
  <si>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</si>
  <si>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</si>
  <si>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</si>
  <si>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</si>
  <si>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</si>
  <si>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</si>
  <si>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</si>
  <si>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</si>
  <si>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</si>
  <si>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</si>
  <si>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</si>
  <si>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</si>
  <si>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</si>
  <si>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</si>
  <si>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</si>
  <si>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</si>
  <si>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</si>
  <si>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</si>
  <si>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</si>
  <si>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</si>
  <si>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</si>
  <si>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</si>
  <si>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</si>
  <si>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</si>
  <si>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</si>
  <si>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</si>
  <si>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</si>
  <si>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</si>
  <si>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</si>
  <si>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</si>
  <si>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</si>
  <si>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</si>
  <si>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</si>
  <si>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</si>
  <si>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</si>
  <si>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</si>
  <si>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</si>
  <si>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</si>
  <si>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</si>
  <si>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</si>
  <si>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</si>
  <si>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</si>
  <si>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</si>
  <si>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</si>
  <si>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</si>
  <si>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</si>
  <si>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</si>
  <si>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</si>
  <si>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</si>
  <si>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</si>
  <si>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</si>
  <si>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</si>
  <si>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</si>
  <si>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</si>
  <si>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</si>
  <si>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</si>
  <si>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</si>
  <si>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</si>
  <si>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</si>
  <si>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</si>
  <si>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</si>
  <si>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</si>
  <si>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</si>
  <si>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</si>
  <si>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</si>
  <si>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</si>
  <si>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</si>
  <si>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</si>
  <si>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</si>
  <si>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</si>
  <si>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</si>
  <si>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</si>
  <si>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</si>
  <si>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</si>
  <si>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</si>
  <si>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</si>
  <si>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</si>
  <si>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</si>
  <si>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</si>
  <si>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</si>
  <si>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</si>
  <si>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</si>
  <si>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</si>
  <si>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</si>
  <si>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</si>
  <si>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</si>
  <si>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</si>
  <si>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</si>
  <si>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</si>
  <si>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</si>
  <si>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</si>
  <si>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</si>
  <si>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</si>
  <si>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</si>
  <si>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</si>
  <si>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</si>
  <si>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</si>
  <si>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</si>
  <si>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</si>
  <si>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</si>
  <si>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</si>
  <si>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</si>
  <si>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</si>
  <si>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</si>
  <si>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</si>
  <si>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</si>
  <si>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</si>
  <si>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</si>
  <si>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</si>
  <si>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</si>
  <si>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</si>
  <si>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</si>
  <si>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</si>
  <si>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</si>
  <si>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</si>
  <si>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</si>
  <si>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</si>
  <si>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</si>
  <si>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</si>
  <si>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</si>
  <si>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</si>
  <si>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</si>
  <si>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</si>
  <si>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</si>
  <si>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</si>
  <si>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</si>
  <si>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</si>
  <si>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</si>
  <si>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</si>
  <si>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</si>
  <si>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</si>
  <si>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</si>
  <si>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</si>
  <si>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</si>
  <si>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</si>
  <si>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</si>
  <si>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</si>
  <si>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</si>
  <si>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</si>
  <si>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</si>
  <si>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</si>
  <si>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</si>
  <si>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</si>
  <si>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</si>
  <si>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</si>
  <si>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</si>
  <si>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</si>
  <si>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</si>
  <si>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</si>
  <si>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</si>
  <si>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</si>
  <si>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</si>
  <si>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</si>
  <si>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</si>
  <si>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</si>
  <si>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</si>
  <si>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</si>
  <si>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</si>
  <si>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</si>
  <si>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</si>
  <si>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</si>
  <si>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</si>
  <si>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</si>
  <si>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</si>
  <si>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</si>
  <si>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</si>
  <si>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</si>
  <si>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</si>
  <si>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</si>
  <si>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</si>
  <si>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</si>
  <si>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</si>
  <si>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</si>
  <si>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</si>
  <si>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</si>
  <si>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</si>
  <si>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</si>
  <si>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</si>
  <si>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</si>
  <si>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</si>
  <si>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</si>
  <si>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</si>
  <si>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</si>
  <si>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</si>
  <si>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</si>
  <si>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</si>
  <si>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</si>
  <si>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</si>
  <si>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</si>
  <si>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</si>
  <si>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</si>
  <si>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</si>
  <si>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</si>
  <si>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</si>
  <si>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</si>
  <si>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</si>
  <si>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</si>
  <si>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</si>
  <si>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</si>
  <si>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</si>
  <si>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</si>
  <si>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</si>
  <si>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</si>
  <si>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</si>
  <si>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</si>
  <si>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</si>
  <si>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</si>
  <si>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</si>
  <si>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</si>
  <si>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</si>
  <si>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</si>
  <si>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</si>
  <si>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</si>
  <si>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</si>
  <si>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</si>
  <si>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</si>
  <si>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</si>
  <si>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</si>
  <si>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</si>
  <si>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</si>
  <si>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</si>
  <si>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</si>
  <si>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</si>
  <si>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</si>
  <si>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</si>
  <si>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</si>
  <si>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</si>
  <si>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</si>
  <si>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</si>
  <si>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</si>
  <si>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</si>
  <si>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</si>
  <si>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</si>
  <si>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</si>
  <si>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</si>
  <si>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</si>
  <si>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</si>
  <si>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</si>
  <si>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</si>
  <si>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</si>
  <si>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</si>
  <si>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</si>
  <si>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</si>
  <si>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</si>
  <si>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</si>
  <si>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</si>
  <si>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</si>
  <si>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</si>
  <si>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</si>
  <si>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</si>
  <si>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</si>
  <si>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</si>
  <si>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</si>
  <si>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</si>
  <si>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</si>
  <si>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</si>
  <si>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</si>
  <si>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</si>
  <si>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</si>
  <si>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</si>
  <si>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</si>
  <si>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</si>
  <si>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</si>
  <si>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</si>
  <si>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</si>
  <si>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</si>
  <si>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</si>
  <si>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</si>
  <si>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</si>
  <si>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</si>
  <si>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</si>
  <si>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</si>
  <si>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</si>
  <si>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</si>
  <si>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</si>
  <si>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</si>
  <si>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</si>
  <si>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</si>
  <si>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</si>
  <si>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</si>
  <si>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</si>
  <si>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</si>
  <si>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</si>
  <si>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</si>
  <si>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</si>
  <si>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</si>
  <si>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</si>
  <si>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</si>
  <si>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</si>
  <si>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</si>
  <si>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</si>
  <si>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</si>
  <si>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</si>
  <si>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</si>
  <si>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</si>
  <si>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</si>
  <si>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</si>
  <si>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</si>
  <si>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</si>
  <si>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</si>
  <si>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</si>
  <si>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</si>
  <si>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</si>
  <si>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</si>
  <si>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</si>
  <si>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</si>
  <si>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</si>
  <si>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</si>
  <si>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</si>
  <si>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</si>
  <si>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</si>
  <si>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</si>
  <si>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</si>
  <si>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</si>
  <si>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</si>
  <si>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</si>
  <si>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</si>
  <si>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</si>
  <si>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</si>
  <si>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</si>
  <si>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</si>
  <si>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</si>
  <si>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</si>
  <si>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</si>
  <si>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</si>
  <si>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</si>
  <si>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</si>
  <si>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</si>
  <si>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</si>
  <si>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</si>
  <si>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</si>
  <si>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</si>
  <si>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</si>
  <si>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</si>
  <si>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</si>
  <si>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</si>
  <si>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</si>
  <si>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</si>
  <si>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</si>
  <si>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</si>
  <si>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</si>
  <si>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</si>
  <si>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</si>
  <si>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</si>
  <si>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</si>
  <si>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</si>
  <si>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</si>
  <si>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</si>
  <si>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</si>
  <si>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</si>
  <si>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</si>
  <si>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</si>
  <si>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</si>
  <si>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</si>
  <si>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</si>
  <si>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</si>
  <si>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</si>
  <si>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</si>
  <si>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</si>
  <si>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</si>
  <si>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</si>
  <si>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</si>
  <si>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</si>
  <si>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</si>
  <si>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</si>
  <si>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</si>
  <si>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</si>
  <si>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</si>
  <si>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</si>
  <si>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</si>
  <si>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</si>
  <si>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</si>
  <si>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</si>
  <si>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</si>
  <si>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</si>
  <si>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</si>
  <si>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</si>
  <si>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</si>
  <si>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</si>
  <si>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</si>
  <si>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</si>
  <si>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</si>
  <si>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</si>
  <si>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</si>
  <si>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</si>
  <si>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</si>
  <si>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</si>
  <si>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</si>
  <si>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</si>
  <si>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</si>
  <si>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</si>
  <si>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</si>
  <si>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</si>
  <si>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</si>
  <si>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</si>
  <si>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</si>
  <si>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</si>
  <si>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</si>
  <si>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</si>
  <si>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</si>
  <si>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</si>
  <si>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</si>
  <si>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</si>
  <si>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</si>
  <si>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</si>
  <si>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</si>
  <si>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</si>
  <si>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</si>
  <si>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</si>
  <si>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</si>
  <si>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</si>
  <si>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</si>
  <si>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</si>
  <si>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</si>
  <si>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</si>
  <si>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</si>
  <si>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</si>
  <si>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</si>
  <si>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</si>
  <si>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</si>
  <si>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</si>
  <si>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</si>
  <si>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</si>
  <si>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</si>
  <si>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</si>
  <si>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</si>
  <si>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</si>
  <si>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</si>
  <si>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</si>
  <si>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</si>
  <si>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</si>
  <si>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</si>
  <si>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</si>
  <si>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</si>
  <si>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</si>
  <si>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</si>
  <si>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</si>
  <si>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</si>
  <si>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</si>
  <si>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</si>
  <si>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</si>
  <si>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</si>
  <si>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</si>
  <si>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</si>
  <si>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</si>
  <si>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</si>
  <si>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</si>
  <si>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</si>
  <si>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</si>
  <si>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</si>
  <si>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</si>
  <si>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</si>
  <si>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</si>
  <si>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</si>
  <si>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</si>
  <si>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</si>
  <si>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</si>
  <si>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</si>
  <si>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</si>
  <si>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</si>
  <si>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</si>
  <si>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</si>
  <si>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</si>
  <si>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</si>
  <si>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</si>
  <si>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</si>
  <si>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</si>
  <si>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</si>
  <si>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</si>
  <si>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</si>
  <si>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</si>
  <si>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</si>
  <si>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</si>
  <si>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</si>
  <si>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</si>
  <si>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</si>
  <si>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</si>
  <si>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</si>
  <si>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</si>
  <si>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</si>
  <si>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</si>
  <si>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</si>
  <si>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</si>
  <si>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</si>
  <si>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</si>
  <si>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</si>
  <si>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</si>
  <si>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</si>
  <si>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</si>
  <si>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</si>
  <si>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</si>
  <si>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</si>
  <si>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</si>
  <si>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</si>
  <si>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</si>
  <si>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</si>
  <si>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</si>
  <si>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</si>
  <si>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</si>
  <si>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</si>
  <si>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</si>
  <si>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</si>
  <si>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</si>
  <si>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</si>
  <si>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</si>
  <si>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</si>
  <si>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</si>
  <si>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</si>
  <si>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</si>
  <si>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</si>
  <si>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</si>
  <si>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</si>
  <si>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</si>
  <si>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</si>
  <si>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</si>
  <si>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</si>
  <si>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</si>
  <si>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</si>
  <si>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</si>
  <si>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</si>
  <si>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</si>
  <si>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</si>
  <si>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</si>
  <si>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</si>
  <si>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</si>
  <si>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</si>
  <si>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</si>
  <si>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</si>
  <si>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</si>
  <si>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</si>
  <si>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</si>
  <si>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</si>
  <si>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</si>
  <si>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</si>
  <si>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</si>
  <si>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</si>
  <si>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</si>
  <si>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</si>
  <si>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</si>
  <si>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</si>
  <si>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</si>
  <si>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</si>
  <si>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</si>
  <si>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</si>
  <si>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</si>
  <si>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</si>
  <si>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</si>
  <si>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</si>
  <si>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</si>
  <si>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</si>
  <si>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</si>
  <si>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</si>
  <si>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</si>
  <si>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</si>
  <si>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</si>
  <si>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</si>
  <si>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</si>
  <si>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</si>
  <si>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</si>
  <si>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</si>
  <si>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</si>
  <si>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</si>
  <si>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</si>
  <si>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</si>
  <si>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</si>
  <si>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</si>
  <si>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</si>
  <si>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</si>
  <si>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</si>
  <si>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</si>
  <si>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</si>
  <si>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</si>
  <si>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</si>
  <si>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</si>
  <si>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</si>
  <si>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</si>
  <si>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</si>
  <si>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</si>
  <si>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</si>
  <si>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</si>
  <si>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</si>
  <si>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</si>
  <si>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</si>
  <si>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</si>
  <si>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</si>
  <si>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</si>
  <si>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</si>
  <si>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</si>
  <si>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</si>
  <si>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</si>
  <si>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</si>
  <si>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</si>
  <si>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</si>
  <si>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</si>
  <si>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</si>
  <si>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</si>
  <si>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</si>
  <si>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</si>
  <si>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</si>
  <si>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</si>
  <si>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</si>
  <si>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</si>
  <si>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</si>
  <si>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</si>
  <si>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</si>
  <si>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</si>
  <si>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</si>
  <si>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</si>
  <si>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</si>
  <si>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</si>
  <si>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</si>
  <si>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</si>
  <si>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</si>
  <si>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</si>
  <si>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</si>
  <si>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</si>
  <si>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</si>
  <si>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</si>
  <si>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</si>
  <si>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</si>
  <si>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</si>
  <si>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</si>
  <si>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</si>
  <si>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</si>
  <si>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</si>
  <si>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</si>
  <si>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</si>
  <si>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</si>
  <si>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</si>
  <si>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</si>
  <si>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</si>
  <si>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</si>
  <si>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</si>
  <si>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</si>
  <si>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</si>
  <si>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</si>
  <si>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</si>
  <si>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</si>
  <si>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</si>
  <si>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</si>
  <si>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</si>
  <si>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</si>
  <si>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</si>
  <si>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</si>
  <si>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</si>
  <si>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</si>
  <si>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</si>
  <si>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</si>
  <si>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</si>
  <si>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</si>
  <si>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</si>
  <si>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</si>
  <si>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</si>
  <si>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</si>
  <si>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</si>
  <si>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</si>
  <si>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</si>
  <si>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</si>
  <si>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</si>
  <si>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</si>
  <si>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</si>
  <si>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</si>
  <si>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</si>
  <si>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</si>
  <si>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</si>
  <si>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</si>
  <si>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</si>
  <si>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</si>
  <si>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</si>
  <si>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</si>
  <si>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</si>
  <si>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</si>
  <si>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</si>
  <si>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</si>
  <si>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</si>
  <si>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</si>
  <si>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</si>
  <si>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</si>
  <si>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</si>
  <si>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</si>
  <si>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</si>
  <si>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</si>
  <si>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</si>
  <si>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</si>
  <si>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</si>
  <si>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</si>
  <si>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</si>
  <si>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</si>
  <si>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</si>
  <si>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</si>
  <si>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</si>
  <si>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</si>
  <si>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</si>
  <si>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</si>
  <si>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</si>
  <si>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</si>
  <si>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</si>
  <si>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</si>
  <si>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</si>
  <si>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</si>
  <si>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</si>
  <si>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</si>
  <si>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</si>
  <si>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</si>
  <si>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</si>
  <si>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</si>
  <si>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</si>
  <si>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</si>
  <si>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</si>
  <si>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</si>
  <si>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</si>
  <si>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</si>
  <si>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</si>
  <si>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</si>
  <si>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</si>
  <si>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</si>
  <si>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</si>
  <si>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</si>
  <si>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</si>
  <si>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</si>
  <si>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</si>
  <si>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</si>
  <si>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</si>
  <si>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</si>
  <si>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</si>
  <si>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</si>
  <si>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</si>
  <si>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</si>
  <si>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</si>
  <si>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</si>
  <si>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</si>
  <si>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</si>
  <si>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</si>
  <si>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</si>
  <si>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</si>
  <si>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</si>
  <si>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</si>
  <si>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</si>
  <si>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</si>
  <si>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</si>
  <si>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</si>
  <si>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</si>
  <si>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</si>
  <si>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</si>
  <si>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</si>
  <si>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</si>
  <si>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</si>
  <si>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</si>
  <si>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</si>
  <si>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</si>
  <si>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</si>
  <si>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</si>
  <si>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</si>
  <si>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</si>
  <si>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</si>
  <si>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</si>
  <si>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</si>
  <si>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</si>
  <si>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</si>
  <si>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</si>
  <si>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</si>
  <si>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</si>
  <si>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</si>
  <si>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</si>
  <si>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</si>
  <si>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</si>
  <si>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</si>
  <si>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</si>
  <si>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</si>
  <si>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</si>
  <si>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</si>
  <si>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</si>
  <si>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</si>
  <si>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</si>
  <si>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</si>
  <si>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</si>
  <si>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</si>
  <si>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</si>
  <si>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</si>
  <si>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</si>
  <si>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</si>
  <si>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</si>
  <si>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</si>
  <si>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</si>
  <si>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</si>
  <si>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</si>
  <si>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</si>
  <si>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</si>
  <si>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</si>
  <si>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</si>
  <si>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</si>
  <si>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</si>
  <si>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</si>
  <si>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</si>
  <si>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</si>
  <si>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</si>
  <si>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</si>
  <si>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</si>
  <si>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</si>
  <si>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</si>
  <si>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</si>
  <si>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</si>
  <si>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</si>
  <si>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</si>
  <si>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</si>
  <si>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</si>
  <si>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</si>
  <si>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</si>
  <si>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</si>
  <si>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</si>
  <si>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</si>
  <si>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</si>
  <si>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</si>
  <si>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</si>
  <si>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</si>
  <si>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</si>
  <si>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</si>
  <si>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</si>
  <si>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</si>
  <si>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</si>
  <si>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</si>
  <si>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</si>
  <si>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</si>
  <si>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</si>
  <si>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</si>
  <si>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</si>
  <si>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</si>
  <si>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</si>
  <si>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</si>
  <si>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</si>
  <si>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</si>
  <si>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</si>
  <si>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</si>
  <si>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</si>
  <si>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</si>
  <si>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</si>
  <si>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</si>
  <si>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</si>
  <si>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</si>
  <si>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</si>
  <si>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</si>
  <si>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</si>
  <si>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</si>
  <si>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</si>
  <si>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</si>
  <si>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</si>
  <si>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</si>
  <si>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</si>
  <si>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</si>
  <si>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</si>
  <si>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</si>
  <si>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</si>
  <si>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</si>
  <si>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</si>
  <si>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</si>
  <si>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</si>
  <si>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</si>
  <si>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</si>
  <si>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</si>
  <si>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</si>
  <si>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</si>
  <si>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</si>
  <si>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</si>
  <si>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</si>
  <si>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</si>
  <si>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</si>
  <si>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</si>
  <si>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</si>
  <si>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</si>
  <si>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</si>
  <si>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</si>
  <si>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</si>
  <si>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</si>
  <si>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</si>
  <si>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</si>
  <si>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</si>
  <si>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</si>
  <si>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</si>
  <si>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</si>
  <si>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</si>
  <si>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</si>
  <si>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</si>
  <si>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</si>
  <si>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</si>
  <si>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</si>
  <si>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</si>
  <si>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</si>
  <si>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</si>
  <si>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</si>
  <si>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</si>
  <si>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</si>
  <si>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</si>
  <si>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</si>
  <si>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</si>
  <si>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</si>
  <si>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</si>
  <si>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</si>
  <si>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</si>
  <si>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</si>
  <si>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</si>
  <si>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</si>
  <si>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</si>
  <si>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</si>
  <si>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</si>
  <si>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</si>
  <si>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</si>
  <si>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</si>
  <si>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</si>
  <si>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</si>
  <si>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</si>
  <si>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</si>
  <si>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</si>
  <si>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</si>
  <si>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</si>
  <si>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</si>
  <si>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</si>
  <si>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</si>
  <si>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</si>
  <si>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</si>
  <si>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</si>
  <si>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</si>
  <si>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</si>
  <si>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</si>
  <si>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</si>
  <si>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</si>
  <si>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</si>
  <si>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</si>
  <si>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</si>
  <si>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</si>
  <si>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</si>
  <si>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</si>
  <si>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</si>
  <si>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</si>
  <si>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</si>
  <si>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</si>
  <si>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</si>
  <si>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</si>
  <si>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</si>
  <si>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</si>
  <si>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</si>
  <si>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</si>
  <si>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</si>
  <si>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</si>
  <si>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</si>
  <si>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</si>
  <si>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</si>
  <si>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</si>
  <si>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</si>
  <si>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</si>
  <si>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</si>
  <si>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</si>
  <si>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</si>
  <si>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</si>
  <si>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</si>
  <si>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</si>
  <si>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</si>
  <si>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</si>
  <si>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</si>
  <si>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</si>
  <si>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</si>
  <si>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</si>
  <si>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</si>
  <si>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</si>
  <si>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</si>
  <si>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</si>
  <si>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</si>
  <si>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</si>
  <si>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</si>
  <si>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</si>
  <si>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</si>
  <si>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</si>
  <si>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</si>
  <si>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</si>
  <si>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</si>
  <si>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</si>
  <si>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</si>
  <si>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</si>
  <si>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</si>
  <si>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</si>
  <si>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</si>
  <si>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</si>
  <si>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</si>
  <si>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</si>
  <si>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</si>
  <si>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</si>
  <si>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</si>
  <si>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</si>
  <si>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</si>
  <si>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</si>
  <si>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</si>
  <si>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</si>
  <si>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</si>
  <si>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</si>
  <si>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</si>
  <si>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</si>
  <si>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</si>
  <si>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</si>
  <si>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</si>
  <si>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</si>
  <si>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</si>
  <si>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</si>
  <si>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</si>
  <si>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</si>
  <si>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</si>
  <si>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</si>
  <si>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</si>
  <si>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</si>
  <si>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</si>
  <si>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</si>
  <si>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</si>
  <si>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</si>
  <si>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</si>
  <si>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</si>
  <si>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</si>
  <si>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</si>
  <si>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</si>
  <si>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</si>
  <si>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</si>
  <si>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</si>
  <si>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</si>
  <si>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</si>
  <si>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</si>
  <si>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</si>
  <si>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</si>
  <si>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</si>
  <si>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</si>
  <si>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</si>
  <si>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</si>
  <si>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</si>
  <si>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</si>
  <si>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</si>
  <si>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</si>
  <si>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</si>
  <si>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</si>
  <si>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</si>
  <si>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</si>
  <si>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</si>
  <si>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</si>
  <si>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</si>
  <si>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</si>
  <si>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</si>
  <si>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</si>
  <si>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</si>
  <si>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</si>
  <si>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</si>
  <si>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</si>
  <si>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</si>
  <si>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</si>
  <si>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</si>
  <si>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</si>
  <si>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</si>
  <si>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</si>
  <si>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</si>
  <si>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</si>
  <si>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</si>
  <si>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</si>
  <si>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</si>
  <si>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</si>
  <si>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</si>
  <si>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</si>
  <si>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</si>
  <si>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</si>
  <si>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</si>
  <si>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</si>
  <si>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</si>
  <si>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</si>
  <si>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</si>
  <si>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</si>
  <si>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</si>
  <si>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</si>
  <si>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</si>
  <si>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</si>
  <si>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</si>
  <si>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</si>
  <si>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</si>
  <si>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</si>
  <si>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</si>
  <si>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</si>
  <si>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</si>
  <si>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</si>
  <si>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</si>
  <si>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</si>
  <si>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</si>
  <si>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</si>
  <si>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</si>
  <si>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</si>
  <si>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</si>
  <si>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</si>
  <si>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</si>
  <si>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</si>
  <si>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</si>
  <si>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</si>
  <si>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</si>
  <si>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</si>
  <si>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</si>
  <si>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</si>
  <si>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</si>
  <si>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</si>
  <si>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</si>
  <si>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</si>
  <si>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</si>
  <si>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</si>
  <si>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</si>
  <si>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</si>
  <si>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</si>
  <si>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</si>
  <si>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</si>
  <si>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</si>
  <si>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</si>
  <si>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</si>
  <si>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</si>
  <si>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</si>
  <si>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</si>
  <si>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</si>
  <si>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</si>
  <si>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</si>
  <si>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</si>
  <si>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</si>
  <si>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</si>
  <si>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</si>
  <si>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</si>
  <si>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</si>
  <si>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</si>
  <si>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</si>
  <si>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</si>
  <si>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</si>
  <si>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</si>
  <si>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</si>
  <si>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</si>
  <si>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</si>
  <si>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</si>
  <si>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</si>
  <si>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</si>
  <si>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</si>
  <si>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</si>
  <si>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</si>
  <si>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</si>
  <si>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</si>
  <si>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</si>
  <si>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</si>
  <si>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</si>
  <si>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</si>
  <si>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</si>
  <si>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</si>
  <si>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</si>
  <si>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</si>
  <si>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</si>
  <si>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</si>
  <si>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</si>
  <si>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</si>
  <si>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</si>
  <si>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</si>
  <si>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</si>
  <si>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</si>
  <si>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</si>
  <si>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</si>
  <si>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</si>
  <si>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</si>
  <si>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</si>
  <si>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</si>
  <si>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</si>
  <si>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</si>
  <si>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</si>
  <si>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</si>
  <si>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</si>
  <si>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</si>
  <si>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</si>
  <si>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</si>
  <si>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</si>
  <si>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</si>
  <si>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</si>
  <si>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</si>
  <si>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</si>
  <si>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</si>
  <si>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</si>
  <si>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</si>
  <si>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</si>
  <si>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</si>
  <si>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</si>
  <si>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</si>
  <si>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</si>
  <si>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</si>
  <si>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</si>
  <si>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</si>
  <si>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</si>
  <si>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</si>
  <si>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</si>
  <si>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</si>
  <si>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</si>
  <si>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</si>
  <si>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</si>
  <si>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</si>
  <si>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</si>
  <si>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</si>
  <si>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</si>
  <si>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</si>
  <si>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</si>
  <si>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</si>
  <si>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</si>
  <si>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</si>
  <si>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</si>
  <si>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</si>
  <si>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</si>
  <si>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</si>
  <si>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</si>
  <si>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</si>
  <si>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</si>
  <si>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</si>
  <si>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</si>
  <si>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</si>
  <si>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</si>
  <si>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</si>
  <si>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</si>
  <si>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</si>
  <si>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</si>
  <si>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</si>
  <si>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</si>
  <si>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</si>
  <si>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</si>
  <si>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</si>
  <si>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</si>
  <si>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</si>
  <si>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</si>
  <si>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</si>
  <si>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</si>
  <si>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</si>
  <si>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</si>
  <si>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</si>
  <si>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</si>
  <si>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</si>
  <si>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</si>
  <si>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</si>
  <si>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</si>
  <si>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</si>
  <si>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</si>
  <si>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</si>
  <si>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</si>
  <si>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</si>
  <si>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</si>
  <si>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</si>
  <si>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</si>
  <si>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</si>
  <si>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</si>
  <si>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</si>
  <si>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</si>
  <si>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</si>
  <si>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</si>
  <si>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</si>
  <si>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</si>
  <si>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</si>
  <si>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</si>
  <si>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</si>
  <si>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</si>
  <si>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</si>
  <si>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</si>
  <si>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</si>
  <si>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</si>
  <si>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</si>
  <si>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</si>
  <si>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</si>
  <si>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</si>
  <si>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</si>
  <si>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</si>
  <si>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</si>
  <si>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</si>
  <si>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</si>
  <si>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</si>
  <si>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</si>
  <si>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</si>
  <si>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</si>
  <si>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</si>
  <si>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</si>
  <si>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</si>
  <si>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</si>
  <si>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</si>
  <si>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</si>
  <si>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</si>
  <si>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</si>
  <si>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</si>
  <si>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</si>
  <si>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</si>
  <si>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</si>
  <si>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</si>
  <si>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</si>
  <si>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</si>
  <si>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</si>
  <si>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</si>
  <si>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</si>
  <si>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</si>
  <si>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</si>
  <si>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</si>
  <si>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</si>
  <si>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</si>
  <si>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</si>
  <si>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</si>
  <si>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</si>
  <si>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</si>
  <si>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</si>
  <si>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</si>
  <si>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</si>
  <si>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</si>
  <si>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</si>
  <si>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</si>
  <si>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</si>
  <si>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</si>
  <si>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</si>
  <si>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</si>
  <si>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</si>
  <si>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</si>
  <si>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</si>
  <si>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</si>
  <si>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</si>
  <si>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</si>
  <si>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</si>
  <si>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</si>
  <si>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</si>
  <si>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</si>
  <si>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</si>
  <si>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</si>
  <si>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</si>
  <si>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</si>
  <si>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</si>
  <si>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</si>
  <si>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</si>
  <si>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</si>
  <si>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</si>
  <si>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</si>
  <si>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</si>
  <si>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</si>
  <si>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</si>
  <si>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</si>
  <si>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</si>
  <si>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</si>
  <si>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</si>
  <si>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</si>
  <si>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</si>
  <si>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</si>
  <si>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</si>
  <si>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</si>
  <si>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</si>
  <si>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</si>
  <si>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</si>
  <si>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</si>
  <si>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</si>
  <si>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</si>
  <si>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</si>
  <si>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</si>
  <si>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</si>
  <si>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</si>
  <si>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</si>
  <si>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</si>
  <si>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</si>
  <si>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</si>
  <si>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</si>
  <si>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</si>
  <si>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</si>
  <si>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</si>
  <si>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</si>
  <si>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</si>
  <si>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</si>
  <si>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</si>
  <si>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</si>
  <si>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</si>
  <si>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</si>
  <si>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</si>
  <si>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</si>
  <si>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</si>
  <si>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</si>
  <si>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</si>
  <si>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</si>
  <si>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</si>
  <si>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</si>
  <si>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</si>
  <si>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</si>
  <si>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</si>
  <si>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</si>
  <si>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</si>
  <si>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</si>
  <si>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</si>
  <si>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</si>
  <si>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</si>
  <si>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</si>
  <si>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</si>
  <si>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</si>
  <si>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</si>
  <si>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</si>
  <si>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</si>
  <si>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</si>
  <si>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</si>
  <si>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</si>
  <si>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</si>
  <si>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</si>
  <si>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</si>
  <si>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</si>
  <si>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</si>
  <si>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</si>
  <si>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</si>
  <si>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</si>
  <si>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</si>
  <si>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</si>
  <si>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</si>
  <si>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</si>
  <si>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</si>
  <si>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</si>
  <si>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</si>
  <si>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</si>
  <si>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</si>
  <si>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</si>
  <si>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</si>
  <si>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</si>
  <si>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</si>
  <si>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</si>
  <si>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</si>
  <si>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</si>
  <si>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</si>
  <si>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</si>
  <si>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</si>
  <si>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</si>
  <si>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</si>
  <si>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</si>
  <si>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</si>
  <si>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</si>
  <si>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</si>
  <si>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</si>
  <si>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</si>
  <si>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</si>
  <si>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</si>
  <si>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</si>
  <si>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</si>
  <si>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</si>
  <si>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</si>
  <si>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</si>
  <si>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</si>
  <si>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</si>
  <si>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</si>
  <si>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</si>
  <si>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</si>
  <si>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</si>
  <si>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</si>
  <si>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</si>
  <si>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</si>
  <si>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</si>
  <si>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</si>
  <si>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</si>
  <si>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</si>
  <si>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</si>
  <si>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</si>
  <si>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</si>
  <si>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</si>
  <si>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</si>
  <si>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</si>
  <si>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</si>
  <si>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</si>
  <si>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</si>
  <si>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</si>
  <si>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</si>
  <si>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</si>
  <si>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</si>
  <si>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</si>
  <si>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</si>
  <si>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</si>
  <si>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</si>
  <si>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</si>
  <si>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</si>
  <si>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</si>
  <si>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</si>
  <si>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</si>
  <si>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</si>
  <si>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</si>
  <si>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</si>
  <si>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</si>
  <si>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</si>
  <si>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</si>
  <si>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</si>
  <si>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</si>
  <si>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</si>
  <si>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</si>
  <si>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</si>
  <si>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</si>
  <si>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</si>
  <si>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</si>
  <si>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</si>
  <si>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</si>
  <si>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</si>
  <si>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</si>
  <si>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</si>
  <si>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</si>
  <si>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</si>
  <si>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</si>
  <si>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</si>
  <si>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</si>
  <si>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</si>
  <si>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</si>
  <si>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</si>
  <si>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</si>
  <si>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</si>
  <si>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</si>
  <si>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</si>
  <si>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</si>
  <si>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</si>
  <si>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</si>
  <si>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</si>
  <si>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</si>
  <si>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</si>
  <si>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</si>
  <si>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</si>
  <si>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</si>
  <si>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</si>
  <si>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</si>
  <si>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</si>
  <si>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</si>
  <si>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</si>
  <si>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</si>
  <si>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</si>
  <si>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</si>
  <si>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</si>
  <si>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</si>
  <si>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</si>
  <si>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</si>
  <si>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</si>
  <si>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</si>
  <si>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</si>
  <si>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</si>
  <si>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</si>
  <si>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</si>
  <si>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</si>
  <si>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</si>
  <si>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</si>
  <si>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</si>
  <si>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</si>
  <si>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</si>
  <si>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</si>
  <si>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</si>
  <si>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</si>
  <si>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</si>
  <si>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</si>
  <si>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</si>
  <si>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</si>
  <si>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</si>
  <si>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</si>
  <si>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</si>
  <si>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</si>
  <si>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</si>
  <si>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</si>
  <si>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</si>
  <si>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</si>
  <si>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</si>
  <si>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</si>
  <si>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</si>
  <si>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</si>
  <si>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</si>
  <si>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</si>
  <si>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</si>
  <si>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</si>
  <si>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</si>
  <si>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</si>
  <si>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</si>
  <si>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</si>
  <si>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</si>
  <si>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</si>
  <si>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</si>
  <si>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</si>
  <si>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</si>
  <si>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</si>
  <si>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</si>
  <si>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</si>
  <si>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</si>
  <si>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</si>
  <si>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</si>
  <si>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</si>
  <si>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</si>
  <si>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</si>
  <si>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</si>
  <si>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</si>
  <si>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</si>
  <si>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</si>
  <si>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</si>
  <si>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</si>
  <si>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</si>
  <si>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</si>
  <si>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</si>
  <si>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</si>
  <si>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</si>
  <si>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</si>
  <si>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</si>
  <si>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</si>
  <si>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</si>
  <si>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</si>
  <si>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</si>
  <si>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</si>
  <si>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</si>
  <si>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</si>
  <si>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</si>
  <si>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</si>
  <si>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</si>
  <si>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</si>
  <si>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</si>
  <si>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</si>
  <si>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</si>
  <si>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</si>
  <si>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</si>
  <si>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</si>
  <si>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</si>
  <si>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</si>
  <si>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</si>
  <si>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</si>
  <si>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</si>
  <si>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</si>
  <si>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</si>
  <si>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</si>
  <si>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</si>
  <si>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</si>
  <si>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</si>
  <si>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</si>
  <si>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</si>
  <si>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</si>
  <si>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</si>
  <si>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</si>
  <si>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</si>
  <si>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</si>
  <si>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</si>
  <si>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</si>
  <si>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</si>
  <si>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</si>
  <si>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</si>
  <si>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</si>
  <si>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</si>
  <si>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</si>
  <si>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</si>
  <si>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</si>
  <si>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</si>
  <si>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</si>
  <si>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</si>
  <si>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</si>
  <si>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</si>
  <si>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</si>
  <si>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</si>
  <si>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</si>
  <si>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</si>
  <si>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</si>
  <si>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</si>
  <si>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</si>
  <si>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</si>
  <si>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</si>
  <si>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</si>
  <si>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</si>
  <si>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</si>
  <si>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</si>
  <si>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</si>
  <si>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</si>
  <si>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</si>
  <si>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</si>
  <si>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</si>
  <si>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</si>
  <si>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</si>
  <si>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</si>
  <si>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</si>
  <si>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</si>
  <si>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</si>
  <si>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</si>
  <si>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</si>
  <si>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</si>
  <si>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</si>
  <si>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</si>
  <si>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</si>
  <si>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</si>
  <si>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</si>
  <si>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</si>
  <si>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</si>
  <si>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</si>
  <si>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</si>
  <si>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</si>
  <si>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</si>
  <si>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</si>
  <si>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</si>
  <si>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</si>
  <si>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</si>
  <si>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</si>
  <si>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</si>
  <si>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</si>
  <si>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</si>
  <si>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</si>
  <si>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</si>
  <si>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</si>
  <si>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</si>
  <si>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</si>
  <si>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</si>
  <si>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</si>
  <si>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</si>
  <si>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</si>
  <si>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</si>
  <si>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</si>
  <si>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</si>
  <si>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</si>
  <si>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</si>
  <si>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</si>
  <si>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</si>
  <si>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</si>
  <si>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</si>
  <si>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</si>
  <si>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</si>
  <si>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</si>
  <si>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</si>
  <si>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</si>
  <si>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</si>
  <si>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</si>
  <si>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</si>
  <si>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</si>
  <si>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</si>
  <si>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</si>
  <si>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</si>
  <si>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</si>
  <si>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</si>
  <si>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</si>
  <si>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</si>
  <si>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</si>
  <si>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</si>
  <si>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</si>
  <si>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</si>
  <si>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</si>
  <si>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</si>
  <si>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</si>
  <si>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</si>
  <si>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</si>
  <si>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</si>
  <si>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</si>
  <si>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</si>
  <si>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</si>
  <si>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</si>
  <si>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</si>
  <si>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</si>
  <si>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</si>
  <si>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</si>
  <si>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</si>
  <si>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</si>
  <si>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</si>
  <si>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</si>
  <si>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</si>
  <si>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</si>
  <si>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</si>
  <si>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</si>
  <si>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</si>
  <si>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</si>
  <si>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</si>
  <si>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</si>
  <si>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</si>
  <si>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</si>
  <si>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</si>
  <si>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</si>
  <si>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</si>
  <si>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</si>
  <si>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</si>
  <si>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</si>
  <si>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</si>
  <si>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</si>
  <si>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</si>
  <si>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</si>
  <si>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</si>
  <si>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</si>
  <si>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</si>
  <si>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</si>
  <si>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</si>
  <si>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</si>
  <si>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</si>
  <si>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</si>
  <si>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</si>
  <si>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</si>
  <si>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</si>
  <si>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</si>
  <si>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</si>
  <si>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</si>
  <si>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</si>
  <si>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</si>
  <si>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</si>
  <si>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</si>
  <si>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</si>
  <si>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</si>
  <si>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</si>
  <si>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</si>
  <si>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</si>
  <si>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</si>
  <si>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</si>
  <si>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</si>
  <si>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</si>
  <si>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</si>
  <si>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</si>
  <si>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</si>
  <si>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</si>
  <si>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</si>
  <si>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</si>
  <si>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</si>
  <si>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</si>
  <si>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</si>
  <si>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</si>
  <si>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</si>
  <si>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</si>
  <si>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</si>
  <si>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</si>
  <si>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</si>
  <si>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</si>
  <si>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</si>
  <si>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</si>
  <si>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</si>
  <si>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</si>
  <si>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</si>
  <si>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</si>
  <si>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</si>
  <si>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</si>
  <si>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</si>
  <si>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</si>
  <si>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</si>
  <si>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</si>
  <si>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</si>
  <si>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</si>
  <si>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</si>
  <si>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</si>
  <si>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</si>
  <si>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</si>
  <si>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</si>
  <si>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</si>
  <si>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</si>
  <si>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</si>
  <si>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</si>
  <si>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</si>
  <si>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</si>
  <si>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</si>
  <si>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</si>
  <si>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</si>
  <si>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</si>
  <si>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</si>
  <si>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</si>
  <si>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</si>
  <si>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</si>
  <si>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</si>
  <si>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</si>
  <si>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</si>
  <si>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</si>
  <si>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</si>
  <si>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</si>
  <si>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</si>
  <si>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</si>
  <si>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</si>
  <si>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</si>
  <si>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</si>
  <si>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</si>
  <si>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</si>
  <si>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</si>
  <si>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</si>
  <si>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</si>
  <si>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</si>
  <si>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</si>
  <si>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</si>
  <si>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</si>
  <si>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</si>
  <si>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</si>
  <si>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</si>
  <si>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</si>
  <si>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</si>
  <si>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</si>
  <si>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</si>
  <si>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</si>
  <si>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</si>
  <si>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</si>
  <si>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</si>
  <si>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</si>
  <si>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</si>
  <si>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</si>
  <si>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</si>
  <si>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</si>
  <si>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</si>
  <si>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</si>
  <si>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</si>
  <si>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</si>
  <si>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</si>
  <si>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</si>
  <si>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</si>
  <si>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</si>
  <si>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</si>
  <si>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</si>
  <si>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</si>
  <si>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</si>
  <si>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</si>
  <si>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</si>
  <si>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</si>
  <si>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</si>
  <si>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</si>
  <si>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</si>
  <si>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</si>
  <si>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</si>
  <si>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</si>
  <si>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</si>
  <si>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</si>
  <si>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</si>
  <si>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</si>
  <si>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</si>
  <si>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</si>
  <si>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</si>
  <si>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</si>
  <si>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</si>
  <si>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</si>
  <si>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</si>
  <si>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</si>
  <si>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</si>
  <si>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</si>
  <si>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</si>
  <si>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</si>
  <si>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</si>
  <si>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</si>
  <si>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</si>
  <si>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</si>
  <si>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</si>
  <si>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</si>
  <si>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</si>
  <si>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</si>
  <si>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</si>
  <si>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</si>
  <si>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</si>
  <si>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</si>
  <si>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</si>
  <si>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</si>
  <si>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</si>
  <si>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</si>
  <si>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</si>
  <si>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</si>
  <si>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</si>
  <si>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</si>
  <si>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</si>
  <si>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</si>
  <si>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</si>
  <si>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</si>
  <si>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</si>
  <si>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</si>
  <si>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</si>
  <si>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</si>
  <si>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</si>
  <si>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</si>
  <si>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</si>
  <si>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</si>
  <si>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</si>
  <si>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</si>
  <si>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</si>
  <si>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</si>
  <si>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</si>
  <si>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</si>
  <si>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</si>
  <si>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</si>
  <si>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</si>
  <si>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</si>
  <si>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</si>
  <si>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</si>
  <si>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</si>
  <si>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</si>
  <si>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</si>
  <si>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</si>
  <si>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</si>
  <si>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</si>
  <si>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</si>
  <si>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</si>
  <si>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</si>
  <si>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</si>
  <si>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</si>
  <si>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</si>
  <si>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</si>
  <si>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</si>
  <si>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</si>
  <si>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</si>
  <si>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</si>
  <si>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</si>
  <si>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</si>
  <si>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</si>
  <si>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</si>
  <si>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</si>
  <si>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</si>
  <si>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</si>
  <si>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</si>
  <si>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</si>
  <si>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</si>
  <si>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</si>
  <si>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</si>
  <si>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</si>
  <si>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</si>
  <si>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</si>
  <si>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</si>
  <si>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</si>
  <si>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</si>
  <si>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</si>
  <si>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</si>
  <si>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</si>
  <si>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</si>
  <si>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</si>
  <si>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</si>
  <si>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</si>
  <si>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</si>
  <si>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</si>
  <si>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</si>
  <si>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</si>
  <si>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</si>
  <si>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</si>
  <si>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</si>
  <si>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</si>
  <si>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</si>
  <si>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</si>
  <si>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</si>
  <si>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</si>
  <si>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</si>
  <si>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</si>
  <si>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</si>
  <si>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</si>
  <si>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</si>
  <si>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</si>
  <si>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</si>
  <si>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</si>
  <si>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</si>
  <si>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</si>
  <si>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</si>
  <si>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</si>
  <si>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</si>
  <si>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</si>
  <si>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</si>
  <si>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</si>
  <si>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</si>
  <si>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</si>
  <si>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</si>
  <si>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</si>
  <si>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</si>
  <si>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</si>
  <si>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</si>
  <si>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</si>
  <si>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</si>
  <si>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</si>
  <si>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</si>
  <si>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</si>
  <si>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</si>
  <si>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</si>
  <si>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</si>
  <si>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</si>
  <si>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</si>
  <si>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</si>
  <si>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</si>
  <si>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</si>
  <si>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</si>
  <si>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</si>
  <si>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</si>
  <si>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</si>
  <si>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</si>
  <si>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</si>
  <si>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</si>
  <si>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</si>
  <si>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</si>
  <si>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</si>
  <si>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</si>
  <si>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</si>
  <si>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</si>
  <si>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</si>
  <si>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</si>
  <si>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</si>
  <si>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</si>
  <si>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</si>
  <si>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</si>
  <si>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</si>
  <si>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</si>
  <si>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</si>
  <si>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</si>
  <si>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</si>
  <si>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</si>
  <si>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</si>
  <si>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</si>
  <si>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</si>
  <si>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</si>
  <si>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</si>
  <si>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</si>
  <si>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</si>
  <si>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</si>
  <si>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</si>
  <si>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</si>
  <si>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</si>
  <si>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</si>
  <si>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</si>
  <si>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</si>
  <si>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</si>
  <si>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</si>
  <si>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</si>
  <si>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</si>
  <si>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</si>
  <si>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</si>
  <si>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</si>
  <si>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</si>
  <si>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</si>
  <si>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</si>
  <si>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</si>
  <si>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</si>
  <si>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</si>
  <si>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</si>
  <si>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</si>
  <si>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</si>
  <si>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</si>
  <si>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</si>
  <si>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</si>
  <si>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</si>
  <si>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</si>
  <si>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</si>
  <si>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</si>
  <si>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</si>
  <si>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</si>
  <si>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</si>
  <si>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</si>
  <si>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</si>
  <si>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</si>
  <si>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</si>
  <si>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</si>
  <si>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</si>
  <si>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</si>
  <si>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</si>
  <si>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</si>
  <si>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</si>
  <si>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</si>
  <si>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</si>
  <si>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</si>
  <si>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</si>
  <si>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</si>
  <si>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</si>
  <si>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</si>
  <si>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</si>
  <si>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</si>
  <si>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</si>
  <si>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</si>
  <si>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</si>
  <si>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</si>
  <si>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</si>
  <si>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</si>
  <si>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</si>
  <si>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</si>
  <si>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</si>
  <si>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</si>
  <si>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</si>
  <si>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</si>
  <si>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</si>
  <si>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</si>
  <si>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</si>
  <si>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</si>
  <si>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</si>
  <si>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</si>
  <si>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</si>
  <si>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</si>
  <si>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</si>
  <si>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</si>
  <si>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</si>
  <si>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</si>
  <si>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</si>
  <si>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</si>
  <si>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</si>
  <si>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</si>
  <si>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</si>
  <si>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</si>
  <si>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</si>
  <si>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</si>
  <si>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</si>
  <si>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</si>
  <si>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</si>
  <si>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</si>
  <si>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</si>
  <si>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</si>
  <si>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</si>
  <si>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</si>
  <si>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</si>
  <si>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</si>
  <si>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</si>
  <si>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</si>
  <si>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</si>
  <si>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</si>
  <si>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</si>
  <si>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</si>
  <si>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</si>
  <si>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</si>
  <si>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</si>
  <si>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</si>
  <si>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</si>
  <si>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</si>
  <si>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</si>
  <si>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</si>
  <si>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</si>
  <si>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</si>
  <si>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</si>
  <si>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</si>
  <si>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</si>
  <si>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</si>
  <si>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</si>
  <si>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</si>
  <si>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</si>
  <si>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</si>
  <si>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</si>
  <si>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</si>
  <si>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</si>
  <si>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</si>
  <si>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</si>
  <si>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</si>
  <si>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</si>
  <si>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</si>
  <si>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</si>
  <si>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</si>
  <si>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</si>
  <si>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</si>
  <si>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</si>
  <si>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</si>
  <si>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</si>
  <si>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</si>
  <si>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</si>
  <si>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</si>
  <si>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</si>
  <si>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</si>
  <si>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</si>
  <si>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</si>
  <si>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</si>
  <si>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</si>
  <si>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</si>
  <si>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</si>
  <si>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</si>
  <si>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</si>
  <si>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</si>
  <si>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</si>
  <si>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</si>
  <si>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</si>
  <si>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</si>
  <si>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</si>
  <si>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</si>
  <si>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</si>
  <si>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</si>
  <si>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</si>
  <si>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</si>
  <si>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</si>
  <si>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</si>
  <si>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</si>
  <si>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</si>
  <si>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</si>
  <si>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</si>
  <si>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</si>
  <si>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</si>
  <si>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</si>
  <si>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</si>
  <si>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</si>
  <si>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</si>
  <si>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</si>
  <si>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</si>
  <si>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</si>
  <si>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</si>
  <si>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</si>
  <si>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</si>
  <si>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</si>
  <si>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</si>
  <si>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</si>
  <si>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</si>
  <si>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</si>
  <si>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</si>
  <si>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</si>
  <si>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</si>
  <si>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</si>
  <si>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</si>
  <si>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</si>
  <si>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</si>
  <si>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</si>
  <si>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</si>
  <si>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</si>
  <si>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</si>
  <si>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</si>
  <si>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</si>
  <si>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</si>
  <si>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</si>
  <si>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</si>
  <si>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</si>
  <si>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</si>
  <si>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</si>
  <si>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</si>
  <si>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</si>
  <si>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</si>
  <si>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</si>
  <si>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</si>
  <si>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</si>
  <si>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</si>
  <si>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</si>
  <si>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</si>
  <si>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</si>
  <si>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</si>
  <si>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</si>
  <si>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</si>
  <si>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</si>
  <si>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</si>
  <si>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</si>
  <si>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</si>
  <si>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</si>
  <si>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</si>
  <si>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</si>
  <si>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</si>
  <si>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</si>
  <si>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</si>
  <si>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</si>
  <si>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</si>
  <si>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</si>
  <si>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</si>
  <si>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</si>
  <si>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</si>
  <si>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</si>
  <si>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</si>
  <si>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</si>
  <si>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</si>
  <si>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</si>
  <si>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</si>
  <si>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</si>
  <si>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</si>
  <si>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</si>
  <si>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</si>
  <si>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</si>
  <si>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</si>
  <si>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</si>
  <si>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</si>
  <si>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</si>
  <si>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</si>
  <si>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</si>
  <si>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</si>
  <si>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</si>
  <si>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</si>
  <si>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</si>
  <si>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</si>
  <si>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</si>
  <si>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</si>
  <si>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</si>
  <si>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</si>
  <si>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</si>
  <si>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</si>
  <si>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</si>
  <si>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</si>
  <si>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</si>
  <si>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</si>
  <si>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</si>
  <si>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</si>
  <si>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</si>
  <si>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</si>
  <si>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</si>
  <si>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</si>
  <si>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</si>
  <si>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</si>
  <si>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</si>
  <si>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</si>
  <si>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</si>
  <si>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</si>
  <si>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</si>
  <si>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</si>
  <si>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</si>
  <si>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</si>
  <si>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</si>
  <si>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</si>
  <si>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</si>
  <si>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</si>
  <si>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</si>
  <si>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</si>
  <si>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</si>
  <si>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</si>
  <si>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</si>
  <si>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</si>
  <si>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</si>
  <si>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</si>
  <si>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</si>
  <si>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</si>
  <si>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</si>
  <si>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</si>
  <si>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</si>
  <si>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</si>
  <si>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</si>
  <si>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</si>
  <si>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</si>
  <si>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</si>
  <si>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</si>
  <si>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</si>
  <si>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</si>
  <si>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</si>
  <si>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</si>
  <si>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</si>
  <si>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</si>
  <si>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</si>
  <si>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</si>
  <si>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</si>
  <si>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</si>
  <si>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</si>
  <si>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</si>
  <si>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</si>
  <si>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</si>
  <si>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</si>
  <si>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</si>
  <si>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</si>
  <si>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</si>
  <si>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</si>
  <si>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</si>
  <si>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</si>
  <si>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</si>
  <si>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</si>
  <si>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</si>
  <si>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</si>
  <si>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</si>
  <si>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</si>
  <si>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</si>
  <si>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</si>
  <si>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</si>
  <si>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</si>
  <si>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</si>
  <si>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</si>
  <si>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</si>
  <si>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</si>
  <si>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</si>
  <si>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</si>
  <si>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</si>
  <si>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</si>
  <si>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</si>
  <si>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</si>
  <si>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</si>
  <si>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</si>
  <si>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</si>
  <si>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</si>
  <si>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</si>
  <si>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</si>
  <si>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</si>
  <si>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</si>
  <si>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</si>
  <si>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</si>
  <si>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</si>
  <si>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</si>
  <si>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</si>
  <si>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</si>
  <si>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</si>
  <si>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</si>
  <si>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</si>
  <si>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</si>
  <si>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</si>
  <si>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</si>
  <si>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</si>
  <si>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</si>
  <si>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</si>
  <si>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</si>
  <si>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</si>
  <si>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</si>
  <si>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</si>
  <si>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</si>
  <si>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</si>
  <si>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</si>
  <si>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</si>
  <si>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</si>
  <si>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</si>
  <si>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</si>
  <si>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</si>
  <si>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</si>
  <si>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</si>
  <si>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</si>
  <si>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</si>
  <si>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</si>
  <si>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</si>
  <si>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</si>
  <si>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</si>
  <si>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</si>
  <si>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</si>
  <si>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</si>
  <si>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</si>
  <si>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</si>
  <si>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</si>
  <si>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</si>
  <si>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</si>
  <si>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</si>
  <si>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</si>
  <si>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</si>
  <si>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</si>
  <si>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</si>
  <si>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</si>
  <si>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</si>
  <si>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</si>
  <si>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</si>
  <si>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</si>
  <si>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</si>
  <si>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</si>
  <si>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</si>
  <si>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</si>
  <si>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</si>
  <si>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</si>
  <si>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</si>
  <si>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</si>
  <si>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</si>
  <si>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</si>
  <si>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</si>
  <si>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</si>
  <si>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</si>
  <si>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</si>
  <si>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</si>
  <si>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</si>
  <si>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</si>
  <si>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</si>
  <si>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</si>
  <si>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</si>
  <si>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</si>
  <si>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</si>
  <si>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</si>
  <si>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</si>
  <si>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</si>
  <si>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</si>
  <si>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</si>
  <si>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</si>
  <si>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</si>
  <si>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</si>
  <si>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</si>
  <si>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</si>
  <si>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</si>
  <si>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</si>
  <si>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</si>
  <si>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</si>
  <si>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</si>
  <si>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</si>
  <si>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</si>
  <si>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</si>
  <si>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</si>
  <si>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</si>
  <si>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</si>
  <si>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</si>
  <si>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</si>
  <si>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</si>
  <si>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</si>
  <si>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</si>
  <si>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</si>
  <si>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</si>
  <si>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</si>
  <si>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</si>
  <si>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</si>
  <si>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</si>
  <si>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</si>
  <si>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</si>
  <si>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</si>
  <si>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</si>
  <si>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</si>
  <si>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</si>
  <si>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</si>
  <si>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</si>
  <si>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</si>
  <si>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</si>
  <si>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</si>
  <si>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</si>
  <si>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</si>
  <si>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</si>
  <si>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</si>
  <si>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</si>
  <si>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</si>
  <si>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</si>
  <si>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</si>
  <si>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</si>
  <si>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</si>
  <si>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</si>
  <si>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</si>
  <si>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</si>
  <si>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</si>
  <si>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</si>
  <si>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</si>
  <si>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</si>
  <si>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</si>
  <si>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</si>
  <si>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</si>
  <si>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</si>
  <si>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</si>
  <si>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</si>
  <si>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</si>
  <si>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</si>
  <si>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</si>
  <si>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</si>
  <si>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</si>
  <si>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</si>
  <si>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</si>
  <si>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</si>
  <si>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</si>
  <si>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</si>
  <si>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</si>
  <si>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</si>
  <si>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</si>
  <si>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</si>
  <si>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</si>
  <si>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</si>
  <si>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</si>
  <si>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</si>
  <si>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</si>
  <si>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</si>
  <si>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</si>
  <si>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</si>
  <si>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</si>
  <si>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</si>
  <si>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</si>
  <si>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</si>
  <si>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</si>
  <si>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</si>
  <si>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</si>
  <si>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</si>
  <si>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</si>
  <si>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</si>
  <si>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</si>
  <si>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</si>
  <si>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</si>
  <si>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</si>
  <si>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</si>
  <si>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</si>
  <si>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</si>
  <si>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</si>
  <si>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</si>
  <si>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</si>
  <si>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</si>
  <si>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</si>
  <si>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</si>
  <si>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</si>
  <si>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</si>
  <si>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</si>
  <si>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</si>
  <si>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</si>
  <si>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</si>
  <si>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</si>
  <si>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</si>
  <si>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</si>
  <si>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</si>
  <si>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</si>
  <si>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</si>
  <si>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</si>
  <si>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</si>
  <si>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</si>
  <si>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</si>
  <si>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</si>
  <si>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</si>
  <si>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</si>
  <si>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</si>
  <si>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</si>
  <si>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</si>
  <si>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</si>
  <si>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</si>
  <si>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</si>
  <si>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</si>
  <si>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</si>
  <si>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</si>
  <si>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</si>
  <si>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</si>
  <si>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</si>
  <si>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</si>
  <si>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</si>
  <si>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</si>
  <si>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</si>
  <si>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</si>
  <si>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</si>
  <si>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</si>
  <si>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</si>
  <si>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</si>
  <si>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</si>
  <si>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</si>
  <si>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</si>
  <si>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</si>
  <si>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</si>
  <si>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</si>
  <si>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</si>
  <si>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</si>
  <si>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</si>
  <si>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</si>
  <si>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</si>
  <si>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</si>
  <si>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</si>
  <si>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</si>
  <si>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</si>
  <si>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</si>
  <si>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</si>
  <si>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</si>
  <si>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</si>
  <si>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</si>
  <si>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</si>
  <si>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</si>
  <si>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</si>
  <si>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</si>
  <si>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</si>
  <si>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</si>
  <si>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</si>
  <si>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</si>
  <si>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</si>
  <si>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</si>
  <si>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</si>
  <si>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</si>
  <si>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</si>
  <si>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</si>
  <si>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</si>
  <si>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</si>
  <si>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</si>
  <si>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</si>
  <si>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</si>
  <si>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</si>
  <si>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</si>
  <si>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</si>
  <si>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</si>
  <si>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</si>
  <si>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</si>
  <si>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</si>
  <si>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</si>
  <si>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</si>
  <si>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</si>
  <si>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</si>
  <si>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</si>
  <si>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</si>
  <si>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</si>
  <si>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</si>
  <si>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</si>
  <si>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</si>
  <si>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</si>
  <si>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</si>
  <si>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</si>
  <si>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</si>
  <si>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</si>
  <si>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</si>
  <si>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</si>
  <si>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</si>
  <si>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</si>
  <si>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</si>
  <si>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</si>
  <si>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</si>
  <si>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</si>
  <si>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</si>
  <si>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</si>
  <si>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</si>
  <si>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</si>
  <si>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</si>
  <si>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</si>
  <si>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</si>
  <si>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</si>
  <si>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</si>
  <si>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</si>
  <si>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</si>
  <si>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</si>
  <si>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</si>
  <si>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</si>
  <si>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</si>
  <si>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</si>
  <si>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</si>
  <si>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</si>
  <si>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</si>
  <si>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</si>
  <si>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</si>
  <si>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</si>
  <si>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</si>
  <si>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</si>
  <si>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</si>
  <si>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</si>
  <si>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</si>
  <si>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</si>
  <si>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</si>
  <si>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</si>
  <si>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</si>
  <si>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</si>
  <si>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</si>
  <si>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</si>
  <si>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</si>
  <si>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</si>
  <si>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</si>
  <si>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</si>
  <si>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</si>
  <si>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</si>
  <si>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</si>
  <si>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</si>
  <si>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</si>
  <si>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</si>
  <si>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</si>
  <si>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</si>
  <si>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</si>
  <si>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</si>
  <si>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</si>
  <si>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</si>
  <si>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</si>
  <si>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</si>
  <si>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</si>
  <si>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</si>
  <si>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</si>
  <si>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</si>
  <si>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</si>
  <si>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</si>
  <si>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</si>
  <si>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</si>
  <si>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</si>
  <si>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</si>
  <si>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</si>
  <si>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</si>
  <si>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</si>
  <si>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</si>
  <si>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</si>
  <si>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</si>
  <si>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</si>
  <si>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</si>
  <si>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</si>
  <si>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</si>
  <si>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</si>
  <si>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</si>
  <si>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</si>
  <si>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</si>
  <si>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</si>
  <si>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</si>
  <si>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</si>
  <si>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</si>
  <si>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</si>
  <si>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</si>
  <si>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</si>
  <si>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</si>
  <si>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</si>
  <si>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</si>
  <si>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</si>
  <si>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</si>
  <si>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</si>
  <si>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</si>
  <si>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</si>
  <si>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</si>
  <si>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</si>
  <si>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</si>
  <si>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</si>
  <si>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</si>
  <si>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</si>
  <si>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</si>
  <si>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</si>
  <si>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</si>
  <si>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</si>
  <si>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</si>
  <si>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</si>
  <si>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</si>
  <si>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</si>
  <si>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</si>
  <si>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</si>
  <si>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</si>
  <si>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</si>
  <si>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</si>
  <si>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</si>
  <si>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</si>
  <si>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</si>
  <si>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</si>
  <si>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</si>
  <si>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</si>
  <si>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</si>
  <si>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</si>
  <si>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</si>
  <si>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</si>
  <si>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</si>
  <si>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</si>
  <si>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</si>
  <si>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</si>
  <si>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</si>
  <si>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</si>
  <si>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</si>
  <si>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</si>
  <si>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</si>
  <si>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</si>
  <si>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</si>
  <si>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</si>
  <si>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</si>
  <si>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</si>
  <si>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</si>
  <si>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</si>
  <si>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</si>
  <si>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</si>
  <si>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</si>
  <si>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</si>
  <si>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</si>
  <si>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</si>
  <si>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</si>
  <si>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</si>
  <si>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</si>
  <si>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</si>
  <si>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</si>
  <si>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</si>
  <si>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</si>
  <si>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</si>
  <si>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</si>
  <si>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</si>
  <si>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</si>
  <si>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</si>
  <si>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</si>
  <si>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</si>
  <si>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</si>
  <si>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</si>
  <si>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</si>
  <si>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</si>
  <si>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</si>
  <si>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</si>
  <si>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</si>
  <si>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</si>
  <si>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</si>
  <si>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</si>
  <si>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</si>
  <si>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</si>
  <si>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</si>
  <si>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</si>
  <si>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</si>
  <si>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</si>
  <si>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</si>
  <si>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</si>
  <si>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</si>
  <si>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</si>
  <si>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</si>
  <si>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</si>
  <si>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</si>
  <si>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</si>
  <si>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</si>
  <si>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</si>
  <si>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</si>
  <si>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</si>
  <si>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</si>
  <si>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</si>
  <si>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</si>
  <si>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</si>
  <si>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</si>
  <si>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</si>
  <si>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</si>
  <si>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</si>
  <si>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</si>
  <si>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</si>
  <si>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</si>
  <si>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</si>
  <si>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</si>
  <si>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</si>
  <si>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</si>
  <si>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</si>
  <si>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</si>
  <si>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</si>
  <si>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</si>
  <si>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</si>
  <si>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</si>
  <si>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</si>
  <si>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</si>
  <si>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</si>
  <si>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</si>
  <si>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</si>
  <si>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</si>
  <si>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</si>
  <si>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</si>
  <si>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</si>
  <si>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</si>
  <si>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</si>
  <si>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</si>
  <si>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</si>
  <si>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</si>
  <si>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</si>
  <si>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</si>
  <si>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</si>
  <si>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</si>
  <si>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</si>
  <si>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</si>
  <si>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</si>
  <si>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</si>
  <si>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</si>
  <si>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</si>
  <si>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</si>
  <si>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</si>
  <si>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</si>
  <si>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</si>
  <si>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</si>
  <si>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</si>
  <si>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</si>
  <si>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</si>
  <si>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</si>
  <si>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</si>
  <si>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</si>
  <si>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</si>
  <si>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</si>
  <si>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</si>
  <si>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</si>
  <si>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</si>
  <si>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</si>
  <si>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</si>
  <si>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</si>
  <si>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</si>
  <si>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</si>
  <si>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</si>
  <si>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</si>
  <si>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</si>
  <si>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</si>
  <si>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</si>
  <si>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</si>
  <si>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</si>
  <si>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</si>
  <si>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</si>
  <si>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</si>
  <si>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</si>
  <si>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</si>
  <si>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</si>
  <si>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</si>
  <si>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</si>
  <si>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</si>
  <si>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</si>
  <si>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</si>
  <si>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</si>
  <si>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</si>
  <si>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</si>
  <si>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</si>
  <si>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</si>
  <si>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</si>
  <si>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</si>
  <si>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</si>
  <si>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</si>
  <si>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</si>
  <si>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</si>
  <si>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</si>
  <si>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</si>
  <si>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</si>
  <si>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</si>
  <si>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</si>
  <si>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</si>
  <si>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</si>
  <si>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</si>
  <si>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</si>
  <si>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</si>
  <si>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</si>
  <si>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</si>
  <si>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</si>
  <si>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</si>
  <si>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</si>
  <si>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</si>
  <si>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</si>
  <si>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</si>
  <si>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</si>
  <si>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</si>
  <si>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</si>
  <si>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</si>
  <si>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</si>
  <si>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</si>
  <si>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</si>
  <si>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</si>
  <si>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</si>
  <si>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</si>
  <si>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</si>
  <si>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</si>
  <si>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</si>
  <si>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</si>
  <si>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</si>
  <si>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</si>
  <si>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</si>
  <si>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</si>
  <si>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</si>
  <si>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</si>
  <si>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</si>
  <si>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</si>
  <si>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</si>
  <si>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</si>
  <si>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</si>
  <si>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</si>
  <si>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</si>
  <si>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</si>
  <si>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</si>
  <si>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</si>
  <si>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</si>
  <si>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</si>
  <si>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</si>
  <si>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</si>
  <si>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</si>
  <si>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</si>
  <si>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</si>
  <si>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</si>
  <si>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</si>
  <si>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</si>
  <si>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</si>
  <si>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</si>
  <si>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</si>
  <si>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</si>
  <si>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</si>
  <si>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</si>
  <si>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</si>
  <si>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</si>
  <si>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</si>
  <si>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</si>
  <si>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</si>
  <si>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</si>
  <si>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</si>
  <si>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</si>
  <si>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</si>
  <si>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</si>
  <si>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</si>
  <si>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</si>
  <si>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</si>
  <si>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</si>
  <si>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</si>
  <si>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</si>
  <si>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</si>
  <si>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</si>
  <si>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</si>
  <si>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</si>
  <si>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</si>
  <si>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</si>
  <si>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</si>
  <si>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</si>
  <si>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</si>
  <si>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</si>
  <si>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</si>
  <si>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</si>
  <si>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</si>
  <si>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</si>
  <si>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</si>
  <si>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</si>
  <si>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</si>
  <si>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</si>
  <si>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</si>
  <si>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</si>
  <si>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</si>
  <si>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</si>
  <si>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</si>
  <si>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</si>
  <si>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</si>
  <si>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</si>
  <si>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</si>
  <si>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</si>
  <si>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</si>
  <si>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</si>
  <si>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</si>
  <si>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</si>
  <si>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</si>
  <si>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</si>
  <si>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</si>
  <si>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</si>
  <si>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</si>
  <si>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</si>
  <si>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</si>
  <si>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</si>
  <si>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</si>
  <si>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</si>
  <si>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</si>
  <si>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</si>
  <si>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</si>
  <si>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</si>
  <si>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</si>
  <si>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</si>
  <si>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</si>
  <si>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</si>
  <si>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</si>
  <si>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</si>
  <si>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</si>
  <si>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</si>
  <si>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</si>
  <si>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</si>
  <si>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</si>
  <si>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</si>
  <si>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</si>
  <si>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</si>
  <si>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</si>
  <si>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</si>
  <si>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</si>
  <si>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</si>
  <si>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</si>
  <si>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</si>
  <si>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</si>
  <si>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</si>
  <si>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</si>
  <si>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</si>
  <si>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</si>
  <si>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</si>
  <si>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</si>
  <si>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</si>
  <si>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</si>
  <si>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</si>
  <si>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</si>
  <si>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</si>
  <si>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</si>
  <si>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</si>
  <si>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</si>
  <si>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</si>
  <si>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</si>
  <si>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</si>
  <si>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</si>
  <si>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</si>
  <si>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</si>
  <si>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</si>
  <si>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</si>
  <si>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</si>
  <si>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</si>
  <si>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</si>
  <si>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</si>
  <si>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</si>
  <si>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</si>
  <si>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</si>
  <si>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</si>
  <si>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</si>
  <si>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</si>
  <si>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</si>
  <si>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</si>
  <si>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</si>
  <si>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</si>
  <si>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</si>
  <si>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</si>
  <si>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</si>
  <si>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</si>
  <si>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</si>
  <si>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</si>
  <si>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</si>
  <si>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</si>
  <si>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</si>
  <si>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</si>
  <si>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</si>
  <si>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</si>
  <si>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</si>
  <si>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</si>
  <si>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</si>
  <si>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</si>
  <si>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</si>
  <si>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</si>
  <si>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</si>
  <si>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</si>
  <si>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</si>
  <si>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</si>
  <si>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</si>
  <si>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</si>
  <si>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</si>
  <si>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</si>
  <si>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</si>
  <si>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</si>
  <si>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</si>
  <si>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</si>
  <si>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</si>
  <si>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</si>
  <si>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</si>
  <si>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</si>
  <si>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</si>
  <si>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</si>
  <si>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</si>
  <si>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</si>
  <si>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</si>
  <si>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</si>
  <si>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</si>
  <si>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</si>
  <si>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</si>
  <si>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</si>
  <si>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</si>
  <si>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</si>
  <si>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</si>
  <si>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</si>
  <si>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</si>
  <si>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</si>
  <si>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</si>
  <si>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</si>
  <si>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</si>
  <si>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</si>
  <si>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</si>
  <si>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</si>
  <si>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</si>
  <si>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</si>
  <si>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</si>
  <si>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</si>
  <si>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</si>
  <si>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</si>
  <si>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</si>
  <si>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</si>
  <si>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</si>
  <si>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</si>
  <si>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</si>
  <si>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</si>
  <si>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</si>
  <si>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</si>
  <si>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</si>
  <si>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</si>
  <si>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</si>
  <si>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</si>
  <si>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</si>
  <si>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</si>
  <si>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</si>
  <si>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</si>
  <si>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</si>
  <si>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</si>
  <si>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</si>
  <si>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</si>
  <si>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</si>
  <si>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</si>
  <si>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</si>
  <si>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</si>
  <si>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</si>
  <si>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</si>
  <si>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</si>
  <si>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</si>
  <si>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</si>
  <si>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</si>
  <si>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</si>
  <si>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</si>
  <si>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</si>
  <si>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</si>
  <si>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</si>
  <si>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</si>
  <si>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</si>
  <si>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</si>
  <si>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</si>
  <si>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</si>
  <si>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</si>
  <si>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</si>
  <si>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</si>
  <si>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</si>
  <si>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</si>
  <si>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</si>
  <si>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</si>
  <si>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</si>
  <si>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</si>
  <si>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</si>
  <si>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</si>
  <si>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</si>
  <si>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</si>
  <si>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</si>
  <si>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</si>
  <si>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</si>
  <si>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</si>
  <si>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</si>
  <si>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</si>
  <si>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</si>
  <si>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</si>
  <si>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</si>
  <si>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</si>
  <si>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</si>
  <si>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</si>
  <si>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</si>
  <si>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</si>
  <si>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</si>
  <si>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</si>
  <si>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</si>
  <si>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</si>
  <si>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</si>
  <si>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</si>
  <si>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</si>
  <si>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</si>
  <si>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</si>
  <si>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</si>
  <si>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</si>
  <si>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</si>
  <si>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</si>
  <si>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</si>
  <si>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</si>
  <si>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</si>
  <si>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</si>
  <si>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</si>
  <si>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</si>
  <si>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</si>
  <si>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</si>
  <si>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</si>
  <si>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</si>
  <si>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</si>
  <si>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</si>
  <si>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</si>
  <si>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</si>
  <si>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</si>
  <si>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</si>
  <si>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</si>
  <si>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</si>
  <si>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</si>
  <si>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</si>
  <si>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</si>
  <si>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</si>
  <si>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</si>
  <si>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</si>
  <si>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</si>
  <si>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</si>
  <si>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</si>
  <si>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</si>
  <si>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</si>
  <si>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</si>
  <si>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</si>
  <si>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</si>
  <si>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</si>
  <si>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</si>
  <si>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</si>
  <si>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</si>
  <si>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</si>
  <si>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</si>
  <si>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</si>
  <si>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</si>
  <si>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</si>
  <si>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</si>
  <si>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</si>
  <si>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</si>
  <si>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</si>
  <si>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</si>
  <si>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</si>
  <si>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</si>
  <si>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</si>
  <si>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</si>
  <si>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</si>
  <si>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</si>
  <si>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</si>
  <si>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</si>
  <si>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</si>
  <si>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</si>
  <si>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</si>
  <si>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</si>
  <si>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</si>
  <si>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</si>
  <si>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</si>
  <si>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</si>
  <si>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</si>
  <si>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</si>
  <si>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</si>
  <si>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</si>
  <si>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</si>
  <si>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</si>
  <si>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</si>
  <si>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</si>
  <si>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</si>
  <si>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</si>
  <si>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</si>
  <si>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</si>
  <si>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</si>
  <si>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</si>
  <si>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</si>
  <si>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</si>
  <si>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</si>
  <si>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</si>
  <si>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</si>
  <si>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</si>
  <si>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</si>
  <si>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</si>
  <si>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</si>
  <si>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</si>
  <si>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</si>
  <si>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</si>
  <si>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</si>
  <si>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</si>
  <si>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</si>
  <si>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</si>
  <si>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</si>
  <si>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</si>
  <si>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</si>
  <si>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</si>
  <si>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</si>
  <si>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</si>
  <si>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</si>
  <si>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</si>
  <si>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</si>
  <si>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</si>
  <si>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</si>
  <si>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</si>
  <si>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</si>
  <si>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</si>
  <si>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</si>
  <si>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</si>
  <si>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</si>
  <si>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</si>
  <si>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</si>
  <si>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</si>
  <si>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</si>
  <si>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</si>
  <si>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</si>
  <si>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</si>
  <si>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</si>
  <si>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</si>
  <si>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</si>
  <si>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</si>
  <si>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</si>
  <si>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</si>
  <si>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</si>
  <si>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</si>
  <si>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</si>
  <si>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</si>
  <si>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</si>
  <si>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</si>
  <si>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</si>
  <si>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</si>
  <si>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</si>
  <si>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</si>
  <si>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</si>
  <si>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</si>
  <si>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</si>
  <si>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</si>
  <si>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</si>
  <si>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</si>
  <si>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</si>
  <si>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</si>
  <si>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</si>
  <si>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</si>
  <si>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</si>
  <si>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</si>
  <si>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</si>
  <si>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</si>
  <si>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</si>
  <si>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</si>
  <si>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</si>
  <si>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</si>
  <si>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</si>
  <si>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</si>
  <si>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</si>
  <si>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</si>
  <si>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</si>
  <si>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</si>
  <si>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</si>
  <si>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</si>
  <si>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</si>
  <si>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</si>
  <si>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</si>
  <si>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</si>
  <si>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</si>
  <si>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</si>
  <si>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</si>
  <si>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</si>
  <si>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</si>
  <si>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</si>
  <si>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</si>
  <si>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</si>
  <si>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</si>
  <si>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</si>
  <si>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</si>
  <si>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</si>
  <si>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</si>
  <si>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</si>
  <si>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</si>
  <si>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</si>
  <si>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</si>
  <si>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</si>
  <si>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</si>
  <si>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</si>
  <si>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</si>
  <si>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</si>
  <si>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</si>
  <si>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</si>
  <si>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</si>
  <si>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</si>
  <si>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</si>
  <si>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</si>
  <si>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</si>
  <si>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</si>
  <si>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</si>
  <si>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</si>
  <si>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</si>
  <si>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</si>
  <si>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</si>
  <si>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</si>
  <si>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</si>
  <si>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</si>
  <si>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</si>
  <si>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</si>
  <si>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</si>
  <si>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</si>
  <si>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</si>
  <si>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</si>
  <si>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</si>
  <si>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</si>
  <si>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</si>
  <si>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</si>
  <si>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</si>
  <si>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</si>
  <si>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</si>
  <si>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</si>
  <si>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</si>
  <si>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</si>
  <si>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</si>
  <si>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</si>
  <si>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</si>
  <si>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</si>
  <si>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</si>
  <si>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</si>
  <si>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</si>
  <si>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</si>
  <si>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</si>
  <si>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</si>
  <si>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</si>
  <si>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</si>
  <si>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</si>
  <si>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</si>
  <si>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</si>
  <si>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</si>
  <si>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</si>
  <si>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</si>
  <si>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</si>
  <si>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</si>
  <si>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</si>
  <si>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</si>
  <si>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</si>
  <si>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</si>
  <si>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</si>
  <si>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</si>
  <si>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</si>
  <si>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</si>
  <si>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</si>
  <si>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</si>
  <si>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</si>
  <si>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</si>
  <si>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</si>
  <si>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</si>
  <si>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</si>
  <si>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</si>
  <si>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</si>
  <si>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</si>
  <si>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</si>
  <si>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</si>
  <si>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</si>
  <si>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</si>
  <si>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</si>
  <si>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</si>
  <si>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</si>
  <si>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</si>
  <si>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</si>
  <si>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</si>
  <si>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</si>
  <si>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</si>
  <si>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</si>
  <si>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</si>
  <si>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</si>
  <si>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</si>
  <si>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</si>
  <si>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</si>
  <si>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</si>
  <si>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</si>
  <si>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</si>
  <si>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</si>
  <si>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</si>
  <si>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</si>
  <si>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</si>
  <si>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</si>
  <si>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</si>
  <si>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</si>
  <si>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</si>
  <si>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</si>
  <si>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</si>
  <si>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</si>
  <si>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</si>
  <si>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</si>
  <si>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</si>
  <si>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</si>
  <si>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</si>
  <si>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</si>
  <si>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</si>
  <si>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</si>
  <si>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</si>
  <si>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</si>
  <si>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</si>
  <si>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</si>
  <si>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</si>
  <si>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</si>
  <si>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</si>
  <si>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</si>
  <si>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</si>
  <si>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</si>
  <si>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</si>
  <si>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</si>
  <si>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</si>
  <si>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</si>
  <si>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</si>
  <si>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</si>
  <si>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</si>
  <si>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</si>
  <si>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</si>
  <si>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</si>
  <si>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</si>
  <si>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</si>
  <si>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</si>
  <si>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</si>
  <si>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</si>
  <si>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</si>
  <si>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</si>
  <si>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</si>
  <si>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</si>
  <si>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</si>
  <si>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</si>
  <si>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</si>
  <si>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</si>
  <si>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</si>
  <si>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</si>
  <si>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</si>
  <si>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</si>
  <si>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</si>
  <si>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</si>
  <si>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</si>
  <si>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</si>
  <si>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</si>
  <si>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</si>
  <si>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</si>
  <si>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</si>
  <si>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</si>
  <si>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</si>
  <si>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</si>
  <si>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</si>
  <si>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</si>
  <si>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</si>
  <si>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</si>
  <si>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</si>
  <si>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</si>
  <si>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</si>
  <si>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</si>
  <si>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</si>
  <si>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</si>
  <si>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</si>
  <si>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</si>
  <si>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</si>
  <si>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</si>
  <si>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</si>
  <si>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</si>
  <si>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</si>
  <si>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</si>
  <si>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</si>
  <si>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</si>
  <si>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</si>
  <si>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</si>
  <si>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</si>
  <si>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</si>
  <si>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</si>
  <si>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</si>
  <si>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</si>
  <si>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</si>
  <si>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</si>
  <si>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</si>
  <si>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</si>
  <si>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</si>
  <si>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</si>
  <si>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</si>
  <si>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</si>
  <si>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</si>
  <si>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</si>
  <si>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</si>
  <si>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</si>
  <si>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</si>
  <si>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</si>
  <si>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</si>
  <si>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</si>
  <si>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</si>
  <si>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</si>
  <si>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</si>
  <si>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</si>
  <si>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</si>
  <si>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</si>
  <si>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</si>
  <si>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</si>
  <si>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</si>
  <si>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</si>
  <si>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</si>
  <si>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</si>
  <si>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</si>
  <si>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</si>
  <si>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</si>
  <si>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</si>
  <si>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</si>
  <si>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</si>
  <si>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</si>
  <si>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</si>
  <si>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</si>
  <si>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</si>
  <si>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</si>
  <si>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</si>
  <si>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</si>
  <si>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</si>
  <si>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</si>
  <si>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</si>
  <si>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</si>
  <si>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</si>
  <si>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</si>
  <si>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</si>
  <si>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</si>
  <si>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</si>
  <si>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</si>
  <si>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</si>
  <si>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</si>
  <si>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</si>
  <si>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</si>
  <si>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</si>
  <si>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</si>
  <si>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</si>
  <si>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</si>
  <si>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</si>
  <si>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</si>
  <si>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</si>
  <si>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</si>
  <si>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</si>
  <si>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</si>
  <si>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</si>
  <si>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</si>
  <si>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</si>
  <si>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</si>
  <si>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</si>
  <si>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</si>
  <si>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</si>
  <si>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</si>
  <si>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</si>
  <si>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</si>
  <si>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</si>
  <si>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</si>
  <si>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</si>
  <si>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</si>
  <si>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</si>
  <si>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</si>
  <si>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</si>
  <si>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</si>
  <si>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</si>
  <si>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</si>
  <si>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</si>
  <si>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</si>
  <si>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</si>
  <si>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</si>
  <si>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</si>
  <si>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</si>
  <si>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</si>
  <si>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</si>
  <si>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</si>
  <si>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</si>
  <si>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</si>
  <si>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</si>
  <si>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</si>
  <si>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</si>
  <si>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</si>
  <si>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</si>
  <si>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</si>
  <si>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</si>
  <si>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</si>
  <si>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</si>
  <si>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</si>
  <si>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</si>
  <si>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</si>
  <si>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</si>
  <si>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</si>
  <si>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</si>
  <si>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</si>
  <si>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</si>
  <si>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</si>
  <si>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</si>
  <si>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</si>
  <si>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</si>
  <si>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</si>
  <si>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</si>
  <si>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</si>
  <si>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</si>
  <si>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</si>
  <si>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</si>
  <si>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</si>
  <si>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</si>
  <si>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</si>
  <si>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</si>
  <si>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</si>
  <si>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</si>
  <si>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</si>
  <si>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</si>
  <si>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</si>
  <si>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</si>
  <si>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</si>
  <si>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</si>
  <si>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</si>
  <si>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</si>
  <si>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</si>
  <si>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</si>
  <si>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</si>
  <si>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</si>
  <si>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</si>
  <si>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</si>
  <si>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</si>
  <si>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</si>
  <si>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</si>
  <si>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</si>
  <si>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</si>
  <si>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</si>
  <si>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</si>
  <si>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</si>
  <si>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</si>
  <si>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</si>
  <si>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</si>
  <si>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</si>
  <si>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</si>
  <si>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</si>
  <si>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</si>
  <si>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</si>
  <si>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</si>
  <si>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</si>
  <si>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</si>
  <si>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</si>
  <si>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</si>
  <si>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</si>
  <si>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</si>
  <si>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</si>
  <si>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</si>
  <si>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</si>
  <si>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</si>
  <si>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</si>
  <si>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</si>
  <si>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</si>
  <si>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</si>
  <si>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</si>
  <si>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</si>
  <si>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</si>
  <si>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</si>
  <si>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</si>
  <si>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</si>
  <si>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</si>
  <si>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</si>
  <si>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</si>
  <si>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</si>
  <si>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</si>
  <si>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</si>
  <si>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</si>
  <si>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</si>
  <si>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</si>
  <si>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</si>
  <si>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</si>
  <si>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</si>
  <si>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</si>
  <si>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</si>
  <si>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</si>
  <si>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</si>
  <si>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</si>
  <si>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</si>
  <si>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</si>
  <si>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</si>
  <si>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</si>
  <si>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</si>
  <si>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</si>
  <si>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</si>
  <si>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</si>
  <si>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</si>
  <si>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</si>
  <si>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</si>
  <si>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</si>
  <si>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</si>
  <si>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</si>
  <si>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</si>
  <si>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</si>
  <si>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</si>
  <si>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</si>
  <si>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</si>
  <si>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</si>
  <si>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</si>
  <si>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</si>
  <si>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</si>
  <si>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</si>
  <si>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</si>
  <si>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</si>
  <si>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</si>
  <si>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</si>
  <si>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</si>
  <si>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</si>
  <si>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</si>
  <si>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</si>
  <si>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</si>
  <si>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</si>
  <si>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</si>
  <si>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</si>
  <si>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</si>
  <si>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</si>
  <si>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</si>
  <si>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</si>
  <si>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</si>
  <si>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</si>
  <si>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</si>
  <si>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</si>
  <si>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</si>
  <si>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</si>
  <si>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</si>
  <si>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</si>
  <si>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</si>
  <si>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</si>
  <si>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</si>
  <si>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</si>
  <si>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</si>
  <si>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</si>
  <si>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</si>
  <si>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</si>
  <si>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</si>
  <si>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</si>
  <si>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</si>
  <si>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</si>
  <si>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</si>
  <si>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</si>
  <si>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</si>
  <si>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</si>
  <si>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</si>
  <si>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</si>
  <si>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</si>
  <si>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</si>
  <si>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</si>
  <si>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</si>
  <si>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</si>
  <si>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</si>
  <si>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</si>
  <si>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</si>
  <si>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</si>
  <si>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</si>
  <si>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</si>
  <si>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</si>
  <si>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</si>
  <si>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</si>
  <si>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</si>
  <si>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</si>
  <si>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</si>
  <si>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</si>
  <si>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</si>
  <si>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</si>
  <si>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</si>
  <si>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</si>
  <si>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</si>
  <si>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</si>
  <si>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</si>
  <si>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</si>
  <si>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</si>
  <si>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</si>
  <si>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</si>
  <si>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</si>
  <si>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</si>
  <si>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</si>
  <si>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</si>
  <si>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</si>
  <si>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</si>
  <si>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</si>
  <si>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</si>
  <si>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</si>
  <si>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</si>
  <si>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</si>
  <si>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</si>
  <si>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</si>
  <si>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</si>
  <si>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</si>
  <si>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</si>
  <si>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</si>
  <si>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</si>
  <si>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</si>
  <si>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</si>
  <si>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</si>
  <si>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</si>
  <si>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</si>
  <si>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</si>
  <si>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</si>
  <si>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</si>
  <si>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</si>
  <si>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</si>
  <si>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</si>
  <si>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</si>
  <si>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</si>
  <si>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</si>
  <si>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</si>
  <si>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</si>
  <si>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</si>
  <si>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</si>
  <si>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</si>
  <si>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</si>
  <si>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</si>
  <si>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</si>
  <si>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</si>
  <si>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</si>
  <si>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</si>
  <si>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</si>
  <si>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</si>
  <si>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</si>
  <si>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</si>
  <si>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</si>
  <si>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</si>
  <si>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</si>
  <si>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</si>
  <si>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</si>
  <si>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</si>
  <si>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</si>
  <si>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</si>
  <si>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</si>
  <si>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</si>
  <si>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</si>
  <si>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</si>
  <si>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</si>
  <si>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</si>
  <si>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</si>
  <si>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</si>
  <si>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</si>
  <si>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</si>
  <si>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</si>
  <si>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</si>
  <si>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</si>
  <si>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</si>
  <si>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</si>
  <si>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</si>
  <si>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</si>
  <si>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</si>
  <si>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</si>
  <si>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</si>
  <si>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</si>
  <si>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</si>
  <si>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</si>
  <si>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</si>
  <si>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</si>
  <si>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</si>
  <si>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</si>
  <si>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</si>
  <si>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</si>
  <si>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</si>
  <si>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</si>
  <si>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</si>
  <si>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</si>
  <si>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</si>
  <si>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</si>
  <si>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</si>
  <si>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</si>
  <si>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</si>
  <si>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</si>
  <si>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</si>
  <si>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</si>
  <si>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</si>
  <si>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</si>
  <si>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</si>
  <si>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</si>
  <si>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</si>
  <si>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</si>
  <si>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</si>
  <si>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</si>
  <si>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</si>
  <si>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</si>
  <si>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</si>
  <si>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</si>
  <si>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</si>
  <si>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</si>
  <si>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</si>
  <si>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</si>
  <si>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</si>
  <si>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</si>
  <si>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</si>
  <si>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</si>
  <si>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</si>
  <si>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</si>
  <si>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</si>
  <si>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</si>
  <si>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</si>
  <si>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</si>
  <si>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</si>
  <si>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</si>
  <si>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</si>
  <si>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</si>
  <si>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</si>
  <si>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</si>
  <si>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</si>
  <si>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</si>
  <si>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</si>
  <si>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</si>
  <si>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</si>
  <si>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</si>
  <si>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</si>
  <si>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</si>
  <si>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</si>
  <si>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</si>
  <si>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</si>
  <si>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</si>
  <si>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</si>
  <si>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</si>
  <si>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</si>
  <si>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</si>
  <si>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</si>
  <si>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</si>
  <si>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</si>
  <si>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</si>
  <si>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</si>
  <si>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</si>
  <si>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</si>
  <si>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</si>
  <si>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</si>
  <si>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</si>
  <si>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</si>
  <si>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</si>
  <si>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</si>
  <si>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</si>
  <si>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</si>
  <si>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</si>
  <si>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</si>
  <si>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</si>
  <si>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</si>
  <si>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</si>
  <si>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</si>
  <si>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</si>
  <si>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</si>
  <si>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</si>
  <si>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</si>
  <si>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</si>
  <si>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</si>
  <si>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</si>
  <si>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</si>
  <si>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</si>
  <si>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</si>
  <si>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</si>
  <si>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</si>
  <si>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</si>
  <si>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</si>
  <si>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</si>
  <si>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</si>
  <si>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</si>
  <si>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</si>
  <si>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</si>
  <si>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</si>
  <si>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</si>
  <si>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</si>
  <si>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</si>
  <si>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</si>
  <si>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</si>
  <si>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</si>
  <si>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</si>
  <si>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</si>
  <si>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</si>
  <si>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</si>
  <si>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</si>
  <si>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</si>
  <si>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</si>
  <si>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</si>
  <si>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</si>
  <si>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</si>
  <si>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</si>
  <si>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</si>
  <si>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</si>
  <si>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</si>
  <si>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</si>
  <si>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</si>
  <si>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</si>
  <si>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</si>
  <si>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</si>
  <si>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</si>
  <si>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</si>
  <si>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</si>
  <si>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</si>
  <si>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</si>
  <si>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</si>
  <si>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</si>
  <si>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</si>
  <si>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</si>
  <si>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</si>
  <si>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</si>
  <si>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</si>
  <si>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</si>
  <si>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</si>
  <si>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</si>
  <si>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</si>
  <si>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</si>
  <si>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</si>
  <si>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</si>
  <si>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</si>
  <si>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</si>
  <si>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</si>
  <si>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</si>
  <si>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</si>
  <si>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</si>
  <si>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</si>
  <si>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</si>
  <si>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</si>
  <si>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</si>
  <si>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</si>
  <si>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</si>
  <si>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</si>
  <si>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</si>
  <si>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</si>
  <si>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</si>
  <si>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</si>
  <si>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</si>
  <si>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</si>
  <si>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</si>
  <si>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</si>
  <si>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</si>
  <si>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</si>
  <si>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</si>
  <si>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</si>
  <si>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</si>
  <si>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</si>
  <si>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</si>
  <si>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</si>
  <si>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</si>
  <si>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</si>
  <si>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</si>
  <si>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</si>
  <si>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</si>
  <si>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</si>
  <si>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</si>
  <si>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</si>
  <si>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</si>
  <si>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</si>
  <si>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</si>
  <si>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</si>
  <si>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</si>
  <si>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</si>
  <si>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</si>
  <si>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</si>
  <si>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</si>
  <si>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</si>
  <si>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</si>
  <si>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</si>
  <si>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</si>
  <si>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</si>
  <si>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</si>
  <si>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</si>
  <si>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</si>
  <si>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</si>
  <si>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</si>
  <si>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</si>
  <si>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</si>
  <si>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</si>
  <si>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</si>
  <si>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</si>
  <si>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</si>
  <si>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</si>
  <si>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</si>
  <si>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</si>
  <si>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</si>
  <si>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</si>
  <si>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</si>
  <si>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</si>
  <si>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</si>
  <si>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</si>
  <si>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</si>
  <si>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</si>
  <si>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</si>
  <si>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</si>
  <si>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</si>
  <si>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</si>
  <si>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</si>
  <si>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</si>
  <si>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</si>
  <si>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</si>
  <si>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</si>
  <si>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</si>
  <si>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</si>
  <si>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</si>
  <si>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</si>
  <si>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</si>
  <si>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</si>
  <si>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</si>
  <si>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</si>
  <si>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</si>
  <si>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</si>
  <si>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</si>
  <si>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</si>
  <si>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</si>
  <si>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</si>
  <si>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</si>
  <si>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</si>
  <si>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</si>
  <si>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</si>
  <si>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</si>
  <si>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</si>
  <si>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</si>
  <si>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</si>
  <si>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</si>
  <si>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</si>
  <si>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</si>
  <si>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</si>
  <si>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</si>
  <si>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</si>
  <si>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</si>
  <si>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</si>
  <si>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</si>
  <si>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</si>
  <si>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</si>
  <si>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</si>
  <si>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</si>
  <si>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</si>
  <si>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</si>
  <si>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</si>
  <si>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</si>
  <si>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</si>
  <si>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</si>
  <si>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</si>
  <si>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</si>
  <si>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</si>
  <si>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</si>
  <si>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</si>
  <si>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</si>
  <si>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</si>
  <si>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</si>
  <si>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</si>
  <si>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</si>
  <si>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</si>
  <si>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</si>
  <si>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</si>
  <si>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</si>
  <si>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</si>
  <si>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</si>
  <si>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</si>
  <si>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</si>
  <si>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</si>
  <si>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</si>
  <si>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</si>
  <si>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</si>
  <si>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</si>
  <si>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</si>
  <si>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</si>
  <si>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</si>
  <si>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</si>
  <si>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</si>
  <si>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</si>
  <si>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</si>
  <si>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</si>
  <si>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</si>
  <si>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</si>
  <si>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</si>
  <si>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</si>
  <si>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</si>
  <si>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</si>
  <si>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</si>
  <si>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</si>
  <si>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</si>
  <si>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</si>
  <si>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</si>
  <si>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</si>
  <si>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</si>
  <si>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</si>
  <si>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</si>
  <si>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</si>
  <si>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</si>
  <si>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</si>
  <si>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</si>
  <si>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</si>
  <si>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</si>
  <si>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</si>
  <si>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</si>
  <si>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</si>
  <si>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</si>
  <si>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</si>
  <si>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</si>
  <si>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</si>
  <si>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</si>
  <si>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</si>
  <si>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</si>
  <si>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</si>
  <si>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</si>
  <si>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</si>
  <si>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</si>
  <si>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</si>
  <si>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</si>
  <si>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</si>
  <si>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</si>
  <si>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</si>
  <si>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</si>
  <si>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</si>
  <si>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</si>
  <si>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</si>
  <si>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</si>
  <si>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</si>
  <si>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</si>
  <si>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</si>
  <si>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</si>
  <si>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</si>
  <si>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</si>
  <si>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</si>
  <si>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</si>
  <si>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</si>
  <si>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</si>
  <si>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</si>
  <si>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</si>
  <si>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</si>
  <si>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</si>
  <si>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</si>
  <si>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</si>
  <si>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</si>
  <si>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</si>
  <si>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</si>
  <si>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</si>
  <si>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</si>
  <si>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</si>
  <si>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</si>
  <si>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</si>
  <si>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</si>
  <si>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</si>
  <si>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</si>
  <si>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</si>
  <si>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</si>
  <si>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</si>
  <si>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</si>
  <si>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</si>
  <si>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</si>
  <si>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</si>
  <si>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</si>
  <si>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</si>
  <si>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</si>
  <si>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</si>
  <si>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</si>
  <si>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</si>
  <si>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</si>
  <si>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</si>
  <si>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</si>
  <si>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</si>
  <si>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</si>
  <si>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</si>
  <si>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</si>
  <si>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</si>
  <si>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</si>
  <si>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</si>
  <si>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</si>
  <si>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</si>
  <si>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</si>
  <si>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</si>
  <si>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</si>
  <si>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</si>
  <si>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</si>
  <si>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</si>
  <si>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</si>
  <si>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</si>
  <si>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</si>
  <si>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</si>
  <si>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</si>
  <si>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</si>
  <si>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</si>
  <si>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</si>
  <si>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</si>
  <si>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</si>
  <si>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</si>
  <si>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</si>
  <si>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</si>
  <si>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</si>
  <si>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</si>
  <si>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</si>
  <si>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</si>
  <si>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</si>
  <si>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</si>
  <si>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</si>
  <si>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</si>
  <si>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</si>
  <si>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</si>
  <si>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</si>
  <si>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</si>
  <si>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</si>
  <si>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</si>
  <si>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</si>
  <si>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</si>
  <si>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</si>
  <si>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</si>
  <si>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</si>
  <si>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</si>
  <si>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</si>
  <si>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</si>
  <si>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</si>
  <si>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</si>
  <si>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</si>
  <si>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</si>
  <si>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</si>
  <si>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</si>
  <si>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</si>
  <si>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</si>
  <si>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</si>
  <si>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</si>
  <si>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</si>
  <si>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</si>
  <si>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</si>
  <si>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</si>
  <si>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</si>
  <si>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</si>
  <si>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</si>
  <si>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</si>
  <si>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</si>
  <si>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</si>
  <si>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</si>
  <si>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</si>
  <si>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</si>
  <si>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</si>
  <si>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</si>
  <si>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</si>
  <si>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</si>
  <si>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</si>
  <si>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</si>
  <si>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</si>
  <si>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</si>
  <si>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</si>
  <si>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</si>
  <si>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</si>
  <si>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</si>
  <si>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</si>
  <si>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</si>
  <si>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</si>
  <si>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</si>
  <si>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</si>
  <si>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</si>
  <si>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</si>
  <si>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</si>
  <si>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</si>
  <si>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</si>
  <si>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</si>
  <si>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</si>
  <si>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</si>
  <si>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</si>
  <si>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</si>
  <si>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</si>
  <si>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</si>
  <si>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</si>
  <si>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</si>
  <si>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</si>
  <si>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</si>
  <si>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</si>
  <si>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</si>
  <si>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</si>
  <si>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</si>
  <si>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</si>
  <si>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</si>
  <si>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</si>
  <si>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</si>
  <si>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</si>
  <si>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</si>
  <si>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</si>
  <si>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</si>
  <si>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</si>
  <si>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</si>
  <si>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</si>
  <si>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</si>
  <si>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</si>
  <si>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</si>
  <si>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</si>
  <si>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</si>
  <si>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</si>
  <si>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</si>
  <si>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</si>
  <si>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</si>
  <si>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</si>
  <si>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</si>
  <si>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</si>
  <si>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</si>
  <si>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</si>
  <si>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</si>
  <si>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</si>
  <si>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</si>
  <si>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</si>
  <si>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</si>
  <si>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</si>
  <si>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</si>
  <si>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</si>
  <si>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</si>
  <si>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</si>
  <si>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</si>
  <si>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</si>
  <si>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</si>
  <si>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</si>
  <si>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</si>
  <si>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</si>
  <si>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</si>
  <si>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</si>
  <si>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</si>
  <si>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</si>
  <si>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</si>
  <si>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</si>
  <si>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</si>
  <si>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</si>
  <si>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</si>
  <si>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</si>
  <si>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</si>
  <si>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</si>
  <si>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</si>
  <si>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</si>
  <si>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</si>
  <si>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</si>
  <si>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</si>
  <si>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</si>
  <si>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</si>
  <si>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</si>
  <si>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</si>
  <si>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</si>
  <si>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</si>
  <si>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</si>
  <si>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</si>
  <si>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</si>
  <si>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</si>
  <si>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</si>
  <si>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</si>
  <si>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</si>
  <si>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</si>
  <si>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</si>
  <si>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</si>
  <si>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</si>
  <si>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</si>
  <si>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</si>
  <si>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</si>
  <si>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</si>
  <si>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</si>
  <si>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</si>
  <si>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</si>
  <si>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</si>
  <si>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</si>
  <si>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</si>
  <si>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</si>
  <si>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</si>
  <si>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</si>
  <si>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</si>
  <si>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</si>
  <si>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</si>
  <si>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</si>
  <si>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</si>
  <si>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</si>
  <si>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</si>
  <si>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</si>
  <si>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</si>
  <si>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</si>
  <si>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</si>
  <si>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</si>
  <si>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</si>
  <si>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</si>
  <si>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</si>
  <si>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</si>
  <si>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</si>
  <si>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</si>
  <si>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</si>
  <si>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</si>
  <si>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</si>
  <si>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</si>
  <si>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</si>
  <si>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</si>
  <si>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</si>
  <si>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</si>
  <si>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</si>
  <si>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</si>
  <si>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</si>
  <si>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</si>
  <si>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</si>
  <si>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</si>
  <si>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</si>
  <si>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</si>
  <si>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</si>
  <si>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</si>
  <si>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</si>
  <si>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</si>
  <si>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</si>
  <si>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</si>
  <si>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</si>
  <si>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</si>
  <si>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</si>
  <si>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</si>
  <si>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</si>
  <si>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</si>
  <si>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</si>
  <si>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</si>
  <si>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</si>
  <si>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</si>
  <si>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</si>
  <si>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</si>
  <si>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</si>
  <si>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</si>
  <si>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</si>
  <si>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</si>
  <si>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</si>
  <si>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</si>
  <si>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</si>
  <si>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</si>
  <si>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</si>
  <si>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</si>
  <si>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</si>
  <si>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</si>
  <si>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</si>
  <si>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</si>
  <si>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</si>
  <si>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</si>
  <si>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</si>
  <si>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</si>
  <si>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</si>
  <si>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</si>
  <si>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</si>
  <si>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</si>
  <si>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</si>
  <si>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</si>
  <si>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</si>
  <si>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</si>
  <si>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</si>
  <si>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</si>
  <si>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</si>
  <si>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</si>
  <si>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</si>
  <si>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</si>
  <si>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</si>
  <si>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</si>
  <si>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</si>
  <si>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</si>
  <si>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</si>
  <si>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</si>
  <si>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</si>
  <si>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</si>
  <si>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</si>
  <si>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</si>
  <si>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</si>
  <si>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</si>
  <si>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</si>
  <si>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</si>
  <si>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</si>
  <si>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</si>
  <si>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</si>
  <si>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</si>
  <si>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</si>
  <si>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</si>
  <si>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</si>
  <si>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</si>
  <si>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</si>
  <si>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</si>
  <si>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</si>
  <si>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</si>
  <si>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</si>
  <si>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</si>
  <si>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</si>
  <si>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</si>
  <si>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</si>
  <si>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</si>
  <si>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</si>
  <si>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</si>
  <si>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</si>
  <si>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</si>
  <si>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</si>
  <si>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</si>
  <si>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</si>
  <si>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</si>
  <si>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</si>
  <si>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</si>
  <si>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</si>
  <si>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</si>
  <si>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</si>
  <si>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</si>
  <si>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</si>
  <si>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</si>
  <si>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</si>
  <si>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</si>
  <si>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</si>
  <si>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</si>
  <si>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</si>
  <si>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</si>
  <si>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</si>
  <si>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</si>
  <si>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</si>
  <si>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</si>
  <si>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</si>
  <si>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</si>
  <si>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</si>
  <si>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</si>
  <si>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</si>
  <si>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</si>
  <si>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</si>
  <si>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</si>
  <si>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</si>
  <si>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</si>
  <si>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</si>
  <si>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</si>
  <si>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</si>
  <si>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</si>
  <si>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</si>
  <si>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</si>
  <si>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</si>
  <si>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</si>
  <si>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</si>
  <si>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</si>
  <si>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</si>
  <si>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</si>
  <si>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</si>
  <si>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</si>
  <si>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</si>
  <si>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</si>
  <si>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</si>
  <si>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</si>
  <si>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</si>
  <si>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</si>
  <si>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</si>
  <si>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</si>
  <si>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</si>
  <si>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</si>
  <si>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</si>
  <si>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</si>
  <si>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</si>
  <si>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</si>
  <si>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</si>
  <si>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</si>
  <si>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</si>
  <si>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</si>
  <si>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</si>
  <si>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</si>
  <si>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</si>
  <si>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</si>
  <si>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</si>
  <si>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</si>
  <si>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</si>
  <si>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</si>
  <si>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</si>
  <si>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</si>
  <si>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</si>
  <si>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</si>
  <si>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</si>
  <si>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</si>
  <si>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</si>
  <si>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</si>
  <si>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</si>
  <si>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</si>
  <si>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</si>
  <si>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</si>
  <si>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</si>
  <si>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</si>
  <si>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</si>
  <si>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</si>
  <si>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</si>
  <si>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</si>
  <si>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</si>
  <si>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</si>
  <si>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</si>
  <si>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</si>
  <si>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</si>
  <si>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</si>
  <si>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</si>
  <si>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</si>
  <si>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</si>
  <si>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</si>
  <si>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</si>
  <si>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</si>
  <si>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</si>
  <si>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</si>
  <si>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</si>
  <si>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</si>
  <si>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</si>
  <si>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</si>
  <si>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</si>
  <si>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</si>
  <si>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</si>
  <si>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</si>
  <si>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</si>
  <si>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</si>
  <si>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</si>
  <si>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</si>
  <si>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</si>
  <si>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</si>
  <si>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</si>
  <si>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</si>
  <si>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</si>
  <si>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</si>
  <si>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</si>
  <si>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</si>
  <si>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</si>
  <si>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</si>
  <si>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</si>
  <si>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</si>
  <si>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</si>
  <si>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</si>
  <si>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</si>
  <si>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</si>
  <si>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</si>
  <si>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</si>
  <si>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</si>
  <si>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</si>
  <si>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</si>
  <si>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</si>
  <si>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</si>
  <si>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</si>
  <si>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</si>
  <si>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</si>
  <si>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</si>
  <si>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</si>
  <si>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</si>
  <si>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</si>
  <si>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</si>
  <si>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</si>
  <si>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</si>
  <si>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</si>
  <si>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</si>
  <si>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</si>
  <si>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</si>
  <si>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</si>
  <si>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</si>
  <si>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</si>
  <si>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</si>
  <si>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</si>
  <si>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</si>
  <si>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</si>
  <si>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</si>
  <si>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</si>
  <si>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</si>
  <si>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</si>
  <si>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</si>
  <si>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</si>
  <si>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</si>
  <si>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</si>
  <si>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</si>
  <si>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</si>
  <si>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</si>
  <si>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</si>
  <si>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</si>
  <si>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</si>
  <si>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</si>
  <si>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</si>
  <si>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</si>
  <si>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</si>
  <si>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</si>
  <si>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</si>
  <si>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</si>
  <si>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</si>
  <si>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</si>
  <si>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</si>
  <si>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</si>
  <si>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</si>
  <si>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</si>
  <si>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</si>
  <si>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</si>
  <si>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</si>
  <si>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</si>
  <si>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</si>
  <si>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</si>
  <si>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</si>
  <si>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</si>
  <si>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</si>
  <si>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</si>
  <si>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</si>
  <si>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</si>
  <si>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</si>
  <si>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</si>
  <si>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</si>
  <si>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</si>
  <si>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</si>
  <si>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</si>
  <si>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</si>
  <si>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</si>
  <si>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</si>
  <si>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</si>
  <si>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</si>
  <si>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</si>
  <si>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</si>
  <si>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</si>
  <si>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</si>
  <si>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</si>
  <si>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</si>
  <si>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</si>
  <si>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</si>
  <si>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</si>
  <si>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</si>
  <si>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</si>
  <si>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</si>
  <si>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</si>
  <si>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</si>
  <si>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</si>
  <si>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</si>
  <si>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</si>
  <si>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</si>
  <si>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</si>
  <si>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</si>
  <si>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</si>
  <si>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</si>
  <si>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</si>
  <si>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</si>
  <si>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</si>
  <si>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</si>
  <si>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</si>
  <si>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</si>
  <si>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</si>
  <si>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</si>
  <si>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</si>
  <si>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</si>
  <si>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</si>
  <si>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</si>
  <si>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</si>
  <si>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</si>
  <si>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</si>
  <si>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</si>
  <si>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</si>
  <si>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</si>
  <si>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</si>
  <si>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</si>
  <si>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</si>
  <si>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</si>
  <si>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</si>
  <si>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</si>
  <si>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</si>
  <si>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</si>
  <si>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</si>
  <si>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</si>
  <si>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</si>
  <si>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</si>
  <si>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</si>
  <si>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</si>
  <si>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</si>
  <si>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</si>
  <si>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</si>
  <si>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</si>
  <si>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</si>
  <si>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</si>
  <si>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</si>
  <si>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</si>
  <si>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</si>
  <si>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</si>
  <si>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</si>
  <si>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</si>
  <si>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</si>
  <si>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</si>
  <si>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</si>
  <si>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</si>
  <si>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</si>
  <si>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</si>
  <si>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</si>
  <si>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</si>
  <si>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</si>
  <si>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</si>
  <si>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</si>
  <si>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</si>
  <si>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</si>
  <si>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</si>
  <si>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</si>
  <si>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</si>
  <si>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</si>
  <si>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</si>
  <si>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</si>
  <si>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</si>
  <si>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</si>
  <si>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</si>
  <si>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</si>
  <si>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</si>
  <si>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</si>
  <si>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</si>
  <si>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</si>
  <si>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</si>
  <si>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</si>
  <si>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</si>
  <si>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</si>
  <si>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</si>
  <si>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</si>
  <si>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</si>
  <si>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</si>
  <si>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</si>
  <si>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</si>
  <si>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</si>
  <si>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</si>
  <si>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</si>
  <si>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</si>
  <si>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</si>
  <si>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</si>
  <si>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</si>
  <si>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</si>
  <si>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</si>
  <si>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</si>
  <si>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</si>
  <si>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</si>
  <si>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</si>
  <si>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</si>
  <si>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</si>
  <si>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</si>
  <si>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</si>
  <si>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</si>
  <si>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</si>
  <si>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</si>
  <si>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</si>
  <si>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</si>
  <si>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</si>
  <si>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</si>
  <si>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</si>
  <si>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</si>
  <si>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</si>
  <si>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</si>
  <si>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</si>
  <si>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</si>
  <si>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</si>
  <si>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</si>
  <si>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</si>
  <si>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</si>
  <si>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</si>
  <si>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</si>
  <si>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</si>
  <si>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</si>
  <si>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</si>
  <si>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</si>
  <si>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</si>
  <si>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</si>
  <si>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</si>
  <si>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</si>
  <si>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</si>
  <si>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</si>
  <si>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</si>
  <si>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</si>
  <si>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</si>
  <si>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</si>
  <si>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</si>
  <si>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</si>
  <si>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</si>
  <si>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</si>
  <si>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</si>
  <si>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</si>
  <si>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</si>
  <si>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</si>
  <si>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</si>
  <si>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</si>
  <si>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</si>
  <si>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</si>
  <si>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</si>
  <si>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</si>
  <si>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</si>
  <si>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</si>
  <si>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</si>
  <si>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</si>
  <si>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</si>
  <si>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</si>
  <si>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</si>
  <si>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</si>
  <si>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</si>
  <si>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</si>
  <si>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</si>
  <si>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</si>
  <si>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</si>
  <si>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</si>
  <si>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</si>
  <si>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</si>
  <si>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</si>
  <si>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</si>
  <si>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</si>
  <si>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</si>
  <si>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</si>
  <si>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</si>
  <si>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</si>
  <si>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</si>
  <si>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</si>
  <si>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</si>
  <si>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</si>
  <si>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</si>
  <si>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</si>
  <si>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</si>
  <si>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</si>
  <si>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</si>
  <si>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</si>
  <si>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</si>
  <si>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</si>
  <si>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</si>
  <si>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</si>
  <si>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</si>
  <si>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</si>
  <si>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</si>
  <si>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</si>
  <si>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</si>
  <si>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</si>
  <si>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</si>
  <si>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</si>
  <si>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</si>
  <si>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</si>
  <si>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</si>
  <si>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</si>
  <si>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</si>
  <si>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</si>
  <si>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</si>
  <si>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</si>
  <si>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</si>
  <si>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</si>
  <si>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</si>
  <si>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</si>
  <si>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</si>
  <si>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</si>
  <si>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</si>
  <si>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</si>
  <si>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</si>
  <si>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</si>
  <si>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</si>
  <si>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</si>
  <si>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</si>
  <si>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</si>
  <si>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</si>
  <si>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</si>
  <si>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</si>
  <si>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</si>
  <si>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</si>
  <si>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</si>
  <si>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</si>
  <si>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</si>
  <si>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</si>
  <si>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</si>
  <si>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</si>
  <si>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</si>
  <si>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</si>
  <si>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</si>
  <si>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</si>
  <si>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</si>
  <si>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</si>
  <si>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</si>
  <si>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</si>
  <si>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</si>
  <si>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</si>
  <si>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</si>
  <si>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</si>
  <si>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</si>
  <si>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</si>
  <si>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</si>
  <si>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</si>
  <si>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</si>
  <si>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</si>
  <si>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</si>
  <si>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</si>
  <si>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</si>
  <si>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</si>
  <si>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</si>
  <si>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</si>
  <si>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</si>
  <si>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</si>
  <si>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</si>
  <si>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</si>
  <si>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</si>
  <si>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</si>
  <si>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</si>
  <si>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</si>
  <si>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</si>
  <si>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</si>
  <si>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</si>
  <si>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</si>
  <si>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</si>
  <si>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</si>
  <si>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</si>
  <si>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</si>
  <si>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</si>
  <si>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</si>
  <si>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</si>
  <si>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</si>
  <si>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</si>
  <si>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</si>
  <si>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</si>
  <si>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</si>
  <si>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</si>
  <si>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</si>
  <si>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</si>
  <si>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</si>
  <si>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</si>
  <si>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</si>
  <si>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</si>
  <si>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</si>
  <si>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</si>
  <si>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</si>
  <si>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</si>
  <si>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</si>
  <si>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</si>
  <si>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</si>
  <si>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</si>
  <si>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</si>
  <si>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</si>
  <si>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</si>
  <si>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</si>
  <si>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</si>
  <si>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</si>
  <si>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</si>
  <si>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</si>
  <si>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</si>
  <si>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</si>
  <si>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</si>
  <si>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</si>
  <si>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</si>
  <si>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</si>
  <si>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</si>
  <si>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</si>
  <si>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</si>
  <si>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</si>
  <si>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</si>
  <si>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</si>
  <si>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</si>
  <si>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</si>
  <si>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</si>
  <si>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</si>
  <si>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</si>
  <si>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</si>
  <si>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</si>
  <si>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</si>
  <si>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</si>
  <si>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</si>
  <si>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</si>
  <si>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</si>
  <si>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</si>
  <si>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</si>
  <si>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</si>
  <si>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</si>
  <si>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</si>
  <si>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</si>
  <si>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</si>
  <si>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</si>
  <si>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</si>
  <si>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</si>
  <si>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</si>
  <si>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</si>
  <si>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</si>
  <si>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</si>
  <si>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</si>
  <si>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</si>
  <si>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</si>
  <si>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</si>
  <si>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</si>
  <si>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</si>
  <si>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</si>
  <si>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</si>
  <si>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</si>
  <si>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</si>
  <si>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</si>
  <si>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</si>
  <si>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</si>
  <si>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</si>
  <si>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</si>
  <si>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</si>
  <si>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</si>
  <si>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</si>
  <si>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</si>
  <si>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</si>
  <si>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</si>
  <si>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</si>
  <si>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</si>
  <si>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</si>
  <si>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</si>
  <si>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</si>
  <si>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</si>
  <si>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</si>
  <si>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</si>
  <si>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</si>
  <si>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</si>
  <si>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</si>
  <si>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</si>
  <si>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</si>
  <si>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</si>
  <si>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</si>
  <si>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</si>
  <si>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</si>
  <si>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</si>
  <si>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</si>
  <si>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</si>
  <si>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</si>
  <si>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</si>
  <si>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</si>
  <si>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</si>
  <si>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</si>
  <si>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</si>
  <si>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</si>
  <si>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</si>
  <si>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</si>
  <si>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</si>
  <si>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</si>
  <si>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</si>
  <si>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</si>
  <si>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</si>
  <si>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</si>
  <si>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</si>
  <si>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</si>
  <si>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</si>
  <si>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</si>
  <si>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</si>
  <si>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</si>
  <si>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</si>
  <si>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</si>
  <si>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</si>
  <si>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</si>
  <si>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</si>
  <si>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</si>
  <si>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</si>
  <si>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</si>
  <si>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</si>
  <si>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</si>
  <si>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</si>
  <si>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</si>
  <si>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</si>
  <si>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</si>
  <si>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</si>
  <si>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</si>
  <si>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</si>
  <si>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</si>
  <si>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</si>
  <si>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</si>
  <si>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</si>
  <si>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</si>
  <si>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</si>
  <si>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</si>
  <si>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</si>
  <si>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</si>
  <si>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</si>
  <si>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</si>
  <si>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</si>
  <si>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</si>
  <si>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</si>
  <si>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</si>
  <si>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</si>
  <si>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</si>
  <si>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</si>
  <si>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</si>
  <si>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</si>
  <si>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</si>
  <si>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</si>
  <si>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</si>
  <si>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</si>
  <si>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</si>
  <si>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</si>
  <si>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</si>
  <si>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</si>
  <si>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</si>
  <si>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</si>
  <si>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</si>
  <si>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</si>
  <si>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</si>
  <si>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</si>
  <si>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</si>
  <si>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</si>
  <si>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</si>
  <si>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</si>
  <si>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</si>
  <si>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</si>
  <si>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</si>
  <si>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</si>
  <si>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</si>
  <si>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</si>
  <si>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</si>
  <si>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</si>
  <si>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</si>
  <si>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</si>
  <si>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</si>
  <si>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</si>
  <si>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</si>
  <si>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</si>
  <si>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</si>
  <si>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</si>
  <si>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</si>
  <si>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</si>
  <si>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</si>
  <si>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</si>
  <si>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</si>
  <si>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</si>
  <si>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</si>
  <si>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</si>
  <si>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</si>
  <si>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</si>
  <si>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</si>
  <si>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</si>
  <si>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</si>
  <si>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</si>
  <si>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</si>
  <si>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</si>
  <si>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</si>
  <si>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</si>
  <si>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</si>
  <si>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</si>
  <si>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</si>
  <si>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</si>
  <si>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</si>
  <si>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</si>
  <si>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</si>
  <si>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</si>
  <si>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</si>
  <si>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</si>
  <si>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</si>
  <si>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</si>
  <si>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</si>
  <si>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</si>
  <si>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</si>
  <si>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</si>
  <si>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</si>
  <si>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</si>
  <si>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</si>
  <si>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</si>
  <si>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</si>
  <si>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</si>
  <si>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</si>
  <si>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</si>
  <si>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</si>
  <si>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</si>
  <si>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</si>
  <si>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</si>
  <si>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</si>
  <si>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</si>
  <si>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</si>
  <si>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</si>
  <si>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</si>
  <si>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</si>
  <si>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</si>
  <si>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</si>
  <si>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</si>
  <si>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</si>
  <si>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</si>
  <si>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</si>
  <si>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</si>
  <si>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</si>
  <si>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</si>
  <si>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</si>
  <si>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</si>
  <si>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</si>
  <si>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</si>
  <si>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</si>
  <si>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</si>
  <si>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</si>
  <si>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</si>
  <si>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</si>
  <si>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</si>
  <si>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</si>
  <si>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</si>
  <si>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</si>
  <si>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</si>
  <si>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</si>
  <si>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</si>
  <si>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</si>
  <si>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</si>
  <si>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</si>
  <si>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</si>
  <si>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</si>
  <si>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</si>
  <si>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</si>
  <si>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</si>
  <si>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</si>
  <si>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</si>
  <si>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</si>
  <si>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</si>
  <si>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</si>
  <si>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</si>
  <si>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</si>
  <si>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</si>
  <si>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</si>
  <si>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</si>
  <si>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</si>
  <si>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</si>
  <si>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</si>
  <si>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</si>
  <si>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</si>
  <si>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</si>
  <si>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</si>
  <si>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</si>
  <si>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</si>
  <si>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</si>
  <si>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</si>
  <si>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</si>
  <si>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</si>
  <si>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</si>
  <si>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</si>
  <si>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</si>
  <si>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</si>
  <si>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</si>
  <si>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</si>
  <si>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</si>
  <si>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</si>
  <si>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</si>
  <si>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</si>
  <si>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</si>
  <si>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</si>
  <si>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</si>
  <si>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</si>
  <si>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</si>
  <si>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</si>
  <si>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</si>
  <si>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</si>
  <si>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</si>
  <si>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</si>
  <si>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</si>
  <si>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</si>
  <si>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</si>
  <si>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</si>
  <si>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</si>
  <si>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</si>
  <si>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</si>
  <si>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</si>
  <si>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</si>
  <si>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</si>
  <si>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</si>
  <si>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</si>
  <si>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</si>
  <si>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</si>
  <si>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</si>
  <si>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</si>
  <si>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</si>
  <si>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</si>
  <si>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</si>
  <si>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</si>
  <si>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</si>
  <si>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</si>
  <si>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</si>
  <si>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</si>
  <si>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</si>
  <si>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</si>
  <si>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</si>
  <si>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</si>
  <si>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</si>
  <si>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</si>
  <si>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</si>
  <si>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</si>
  <si>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</si>
  <si>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</si>
  <si>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</si>
  <si>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</si>
  <si>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</si>
  <si>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</si>
  <si>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</si>
  <si>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</si>
  <si>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</si>
  <si>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</si>
  <si>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</si>
  <si>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</si>
  <si>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</si>
  <si>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</si>
  <si>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</si>
  <si>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</si>
  <si>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</si>
  <si>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</si>
  <si>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</si>
  <si>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</si>
  <si>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</si>
  <si>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</si>
  <si>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</si>
  <si>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</si>
  <si>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</si>
  <si>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</si>
  <si>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</si>
  <si>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</si>
  <si>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</si>
  <si>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</si>
  <si>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</si>
  <si>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</si>
  <si>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</si>
  <si>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</si>
  <si>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</si>
  <si>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</si>
  <si>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</si>
  <si>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</si>
  <si>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</si>
  <si>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</si>
  <si>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</si>
  <si>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</si>
  <si>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</si>
  <si>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</si>
  <si>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</si>
  <si>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</si>
  <si>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</si>
  <si>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</si>
  <si>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</si>
  <si>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</si>
  <si>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</si>
  <si>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</si>
  <si>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</si>
  <si>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</si>
  <si>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</si>
  <si>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</si>
  <si>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</si>
  <si>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</si>
  <si>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</si>
  <si>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</si>
  <si>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</si>
  <si>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</si>
  <si>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</si>
  <si>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</si>
  <si>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</si>
  <si>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</si>
  <si>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</si>
  <si>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</si>
  <si>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</si>
  <si>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</si>
  <si>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</si>
  <si>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</si>
  <si>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</si>
  <si>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</si>
  <si>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</si>
  <si>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</si>
  <si>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</si>
  <si>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</si>
  <si>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</si>
  <si>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</si>
  <si>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</si>
  <si>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</si>
  <si>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</si>
  <si>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</si>
  <si>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</si>
  <si>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</si>
  <si>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</si>
  <si>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</si>
  <si>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</si>
  <si>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</si>
  <si>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</si>
  <si>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</si>
  <si>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</si>
  <si>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</si>
  <si>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</si>
  <si>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</si>
  <si>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</si>
  <si>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</si>
  <si>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</si>
  <si>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</si>
  <si>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</si>
  <si>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</si>
  <si>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</si>
  <si>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</si>
  <si>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</si>
  <si>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</si>
  <si>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</si>
  <si>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</si>
  <si>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</si>
  <si>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</si>
  <si>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</si>
  <si>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</si>
  <si>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</si>
  <si>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</si>
  <si>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</si>
  <si>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</si>
  <si>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</si>
  <si>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</si>
  <si>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</si>
  <si>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</si>
  <si>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</si>
  <si>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</si>
  <si>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</si>
  <si>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</si>
  <si>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</si>
  <si>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</si>
  <si>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</si>
  <si>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</si>
  <si>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</si>
  <si>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</si>
  <si>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</si>
  <si>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</si>
  <si>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</si>
  <si>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</si>
  <si>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</si>
  <si>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</si>
  <si>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</si>
  <si>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</si>
  <si>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</si>
  <si>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</si>
  <si>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</si>
  <si>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</si>
  <si>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</si>
  <si>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</si>
  <si>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</si>
  <si>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</si>
  <si>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</si>
  <si>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</si>
  <si>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</si>
  <si>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</si>
  <si>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</si>
  <si>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</si>
  <si>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</si>
  <si>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</si>
  <si>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</si>
  <si>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</si>
  <si>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</si>
  <si>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</si>
  <si>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</si>
  <si>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</si>
  <si>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</si>
  <si>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</si>
  <si>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</si>
  <si>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</si>
  <si>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</si>
  <si>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</si>
  <si>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</si>
  <si>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</si>
  <si>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</si>
  <si>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</si>
  <si>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</si>
  <si>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</si>
  <si>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</si>
  <si>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</si>
  <si>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</si>
  <si>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</si>
  <si>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</si>
  <si>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</si>
  <si>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</si>
  <si>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</si>
  <si>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</si>
  <si>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</si>
  <si>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</si>
  <si>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</si>
  <si>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</si>
  <si>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</si>
  <si>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</si>
  <si>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</si>
  <si>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</si>
  <si>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</si>
  <si>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</si>
  <si>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</si>
  <si>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</si>
  <si>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</si>
  <si>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</si>
  <si>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</si>
  <si>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</si>
  <si>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</si>
  <si>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</si>
  <si>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</si>
  <si>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</si>
  <si>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</si>
  <si>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</si>
  <si>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</si>
  <si>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</si>
  <si>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</si>
  <si>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</si>
  <si>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</si>
  <si>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</si>
  <si>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</si>
  <si>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</si>
  <si>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</si>
  <si>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</si>
  <si>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</si>
  <si>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</si>
  <si>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</si>
  <si>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</si>
  <si>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</si>
  <si>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</si>
  <si>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</si>
  <si>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</si>
  <si>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</si>
  <si>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</si>
  <si>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</si>
  <si>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</si>
  <si>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</si>
  <si>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</si>
  <si>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</si>
  <si>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</si>
  <si>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</si>
  <si>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</si>
  <si>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</si>
  <si>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</si>
  <si>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</si>
  <si>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</si>
  <si>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</si>
  <si>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</si>
  <si>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</si>
  <si>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</si>
  <si>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</si>
  <si>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</si>
  <si>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</si>
  <si>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</si>
  <si>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</si>
  <si>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</si>
  <si>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</si>
  <si>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</si>
  <si>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</si>
  <si>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</si>
  <si>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</si>
  <si>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</si>
  <si>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</si>
  <si>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</si>
  <si>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</si>
  <si>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</si>
  <si>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</si>
  <si>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</si>
  <si>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</si>
  <si>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</si>
  <si>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</si>
  <si>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</si>
  <si>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</si>
  <si>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</si>
  <si>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</si>
  <si>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</si>
  <si>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</si>
  <si>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</si>
  <si>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</si>
  <si>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</si>
  <si>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</si>
  <si>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</si>
  <si>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</si>
  <si>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</si>
  <si>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</si>
  <si>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</si>
  <si>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</si>
  <si>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</si>
  <si>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</si>
  <si>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</si>
  <si>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</si>
  <si>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</si>
  <si>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</si>
  <si>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</si>
  <si>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</si>
  <si>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</si>
  <si>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</si>
  <si>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</si>
  <si>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</si>
  <si>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</si>
  <si>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</si>
  <si>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</si>
  <si>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</si>
  <si>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</si>
  <si>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</si>
  <si>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</si>
  <si>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</si>
  <si>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</si>
  <si>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</si>
  <si>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</si>
  <si>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</si>
  <si>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</si>
  <si>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</si>
  <si>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</si>
  <si>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</si>
  <si>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</si>
  <si>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</si>
  <si>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</si>
  <si>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</si>
  <si>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</si>
  <si>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</si>
  <si>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</si>
  <si>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</si>
  <si>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</si>
  <si>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</si>
  <si>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</si>
  <si>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</si>
  <si>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</si>
  <si>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</si>
  <si>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</si>
  <si>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</si>
  <si>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</si>
  <si>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</si>
  <si>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</si>
  <si>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</si>
  <si>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</si>
  <si>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</si>
  <si>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</si>
  <si>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</si>
  <si>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</si>
  <si>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</si>
  <si>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</si>
  <si>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</si>
  <si>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</si>
  <si>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</si>
  <si>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</si>
  <si>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</si>
  <si>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</si>
  <si>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</si>
  <si>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</si>
  <si>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</si>
  <si>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</si>
  <si>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</si>
  <si>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</si>
  <si>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</si>
  <si>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</si>
  <si>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</si>
  <si>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</si>
  <si>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</si>
  <si>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</si>
  <si>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</si>
  <si>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</si>
  <si>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</si>
  <si>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</si>
  <si>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</si>
  <si>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</si>
  <si>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</si>
  <si>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</si>
  <si>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</si>
  <si>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</si>
  <si>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</si>
  <si>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</si>
  <si>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</si>
  <si>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</si>
  <si>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</si>
  <si>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</si>
  <si>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</si>
  <si>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</si>
  <si>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</si>
  <si>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</si>
  <si>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</si>
  <si>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</si>
  <si>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</si>
  <si>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</si>
  <si>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</si>
  <si>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</si>
  <si>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</si>
  <si>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</si>
  <si>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</si>
  <si>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</si>
  <si>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</si>
  <si>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</si>
  <si>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</si>
  <si>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</si>
  <si>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</si>
  <si>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</si>
  <si>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</si>
  <si>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</si>
  <si>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</si>
  <si>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</si>
  <si>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</si>
  <si>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</si>
  <si>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</si>
  <si>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</si>
  <si>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</si>
  <si>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</si>
  <si>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</si>
  <si>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</si>
  <si>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</si>
  <si>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</si>
  <si>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</si>
  <si>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</si>
  <si>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</si>
  <si>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</si>
  <si>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</si>
  <si>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</si>
  <si>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</si>
  <si>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</si>
  <si>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</si>
  <si>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</si>
  <si>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</si>
  <si>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</si>
  <si>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</si>
  <si>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</si>
  <si>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</si>
  <si>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</si>
  <si>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</si>
  <si>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</si>
  <si>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</si>
  <si>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</si>
  <si>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</si>
  <si>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</si>
  <si>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</si>
  <si>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</si>
  <si>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</si>
  <si>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</si>
  <si>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</si>
  <si>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</si>
  <si>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</si>
  <si>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</si>
  <si>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</si>
  <si>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</si>
  <si>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</si>
  <si>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</si>
  <si>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</si>
  <si>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</si>
  <si>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</si>
  <si>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</si>
  <si>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</si>
  <si>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</si>
  <si>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</si>
  <si>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</si>
  <si>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</si>
  <si>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</si>
  <si>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</si>
  <si>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</si>
  <si>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</si>
  <si>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</si>
  <si>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</si>
  <si>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</si>
  <si>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</si>
  <si>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</si>
  <si>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</si>
  <si>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</si>
  <si>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</si>
  <si>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</si>
  <si>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</si>
  <si>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</si>
  <si>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</si>
  <si>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</si>
  <si>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</si>
  <si>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</si>
  <si>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</si>
  <si>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</si>
  <si>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</si>
  <si>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</si>
  <si>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</si>
  <si>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</si>
  <si>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</si>
  <si>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</si>
  <si>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</si>
  <si>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</si>
  <si>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</si>
  <si>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</si>
  <si>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</si>
  <si>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</si>
  <si>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</si>
  <si>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</si>
  <si>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</si>
  <si>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</si>
  <si>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</si>
  <si>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</si>
  <si>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</si>
  <si>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</si>
  <si>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</si>
  <si>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</si>
  <si>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</si>
  <si>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</si>
  <si>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</si>
  <si>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</si>
  <si>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</si>
  <si>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</si>
  <si>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</si>
  <si>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</si>
  <si>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</si>
  <si>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</si>
  <si>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</si>
  <si>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</si>
  <si>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</si>
  <si>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</si>
  <si>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</si>
  <si>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</si>
  <si>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</si>
  <si>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</si>
  <si>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</si>
  <si>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</si>
  <si>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</si>
  <si>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</si>
  <si>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</si>
  <si>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</si>
  <si>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</si>
  <si>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</si>
  <si>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</si>
  <si>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</si>
  <si>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</si>
  <si>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</si>
  <si>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</si>
  <si>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</si>
  <si>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</si>
  <si>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</si>
  <si>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</si>
  <si>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</si>
  <si>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</si>
  <si>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</si>
  <si>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</si>
  <si>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</si>
  <si>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</si>
  <si>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</si>
  <si>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</si>
  <si>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</si>
  <si>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</si>
  <si>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</si>
  <si>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</si>
  <si>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</si>
  <si>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</si>
  <si>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</si>
  <si>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</si>
  <si>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</si>
  <si>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</si>
  <si>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</si>
  <si>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</si>
  <si>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</si>
  <si>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</si>
  <si>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</si>
  <si>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</si>
  <si>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</si>
  <si>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</si>
  <si>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</si>
  <si>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</si>
  <si>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</si>
  <si>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</si>
  <si>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</si>
  <si>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</si>
  <si>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</si>
  <si>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</si>
  <si>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</si>
  <si>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</si>
  <si>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</si>
  <si>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</si>
  <si>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</si>
  <si>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</si>
  <si>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</si>
  <si>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</si>
  <si>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</si>
  <si>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</si>
  <si>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</si>
  <si>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</si>
  <si>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</si>
  <si>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</si>
  <si>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</si>
  <si>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</si>
  <si>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</si>
  <si>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</si>
  <si>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</si>
  <si>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</si>
  <si>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</si>
  <si>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</si>
  <si>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</si>
  <si>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</si>
  <si>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</si>
  <si>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</si>
  <si>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</si>
  <si>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</si>
  <si>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</si>
  <si>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</si>
  <si>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</si>
  <si>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</si>
  <si>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</si>
  <si>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</si>
  <si>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</si>
  <si>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</si>
  <si>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</si>
  <si>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</si>
  <si>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</si>
  <si>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</si>
  <si>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</si>
  <si>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</si>
  <si>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</si>
  <si>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</si>
  <si>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</si>
  <si>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</si>
  <si>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</si>
  <si>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</si>
  <si>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</si>
  <si>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</si>
  <si>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</si>
  <si>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</si>
  <si>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</si>
  <si>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</si>
  <si>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</si>
  <si>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</si>
  <si>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</si>
  <si>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</si>
  <si>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</si>
  <si>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</si>
  <si>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</si>
  <si>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</si>
  <si>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</si>
  <si>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</si>
  <si>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</si>
  <si>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</si>
  <si>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</si>
  <si>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</si>
  <si>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</si>
  <si>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</si>
  <si>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</si>
  <si>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</si>
  <si>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</si>
  <si>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</si>
  <si>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</si>
  <si>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</si>
  <si>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</si>
  <si>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</si>
  <si>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</si>
  <si>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</si>
  <si>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</si>
  <si>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</si>
  <si>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</si>
  <si>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</si>
  <si>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</si>
  <si>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</si>
  <si>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</si>
  <si>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</si>
  <si>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</si>
  <si>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</si>
  <si>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</si>
  <si>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</si>
  <si>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</si>
  <si>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</si>
  <si>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</si>
  <si>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</si>
  <si>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</si>
  <si>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</si>
  <si>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</si>
  <si>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</si>
  <si>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</si>
  <si>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</si>
  <si>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</si>
  <si>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</si>
  <si>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</si>
  <si>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</si>
  <si>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</si>
  <si>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</si>
  <si>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</si>
  <si>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</si>
  <si>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</si>
  <si>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</si>
  <si>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</si>
  <si>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</si>
  <si>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</si>
  <si>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</si>
  <si>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</si>
  <si>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</si>
  <si>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</si>
  <si>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</si>
  <si>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</si>
  <si>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</si>
  <si>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</si>
  <si>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</si>
  <si>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</si>
  <si>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</si>
  <si>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</si>
  <si>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</si>
  <si>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</si>
  <si>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</si>
  <si>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</si>
  <si>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</si>
  <si>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</si>
  <si>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</si>
  <si>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</si>
  <si>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</si>
  <si>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</si>
  <si>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</si>
  <si>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</si>
  <si>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</si>
  <si>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</si>
  <si>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</si>
  <si>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</si>
  <si>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</si>
  <si>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</si>
  <si>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</si>
  <si>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</si>
  <si>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</si>
  <si>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</si>
  <si>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</si>
  <si>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</si>
  <si>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</si>
  <si>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</si>
  <si>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</si>
  <si>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</si>
  <si>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</si>
  <si>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</si>
  <si>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</si>
  <si>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</si>
  <si>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</si>
  <si>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</si>
  <si>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</si>
  <si>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</si>
  <si>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</si>
  <si>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</si>
  <si>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</si>
  <si>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</si>
  <si>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</si>
  <si>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</si>
  <si>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</si>
  <si>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</si>
  <si>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</si>
  <si>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</si>
  <si>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</si>
  <si>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</si>
  <si>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</si>
  <si>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</si>
  <si>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</si>
  <si>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</si>
  <si>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</si>
  <si>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</si>
  <si>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</si>
  <si>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</si>
  <si>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</si>
  <si>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</si>
  <si>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</si>
  <si>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</si>
  <si>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</si>
  <si>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</si>
  <si>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</si>
  <si>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</si>
  <si>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</si>
  <si>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</si>
  <si>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</si>
  <si>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</si>
  <si>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</si>
  <si>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</si>
  <si>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</si>
  <si>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</si>
  <si>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</si>
  <si>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</si>
  <si>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</si>
  <si>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</si>
  <si>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</si>
  <si>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</si>
  <si>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</si>
  <si>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</si>
  <si>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</si>
  <si>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</si>
  <si>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</si>
  <si>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</si>
  <si>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</si>
  <si>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</si>
  <si>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</si>
  <si>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</si>
  <si>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</si>
  <si>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</si>
  <si>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</si>
  <si>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</si>
  <si>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</si>
  <si>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</si>
  <si>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</si>
  <si>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</si>
  <si>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</si>
  <si>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</si>
  <si>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</si>
  <si>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</si>
  <si>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</si>
  <si>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</si>
  <si>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</si>
  <si>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</si>
  <si>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</si>
  <si>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</si>
  <si>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</si>
  <si>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</si>
  <si>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</si>
  <si>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</si>
  <si>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</si>
  <si>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</si>
  <si>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</si>
  <si>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</si>
  <si>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</si>
  <si>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</si>
  <si>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</si>
  <si>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</si>
  <si>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</si>
  <si>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</si>
  <si>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</si>
  <si>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</si>
  <si>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</si>
  <si>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</si>
  <si>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</si>
  <si>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</si>
  <si>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</si>
  <si>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</si>
  <si>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</si>
  <si>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</si>
  <si>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</si>
  <si>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</si>
  <si>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</si>
  <si>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</si>
  <si>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</si>
  <si>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</si>
  <si>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</si>
  <si>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</si>
  <si>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</si>
  <si>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</si>
  <si>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</si>
  <si>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</si>
  <si>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</si>
  <si>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</si>
  <si>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</si>
  <si>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</si>
  <si>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</si>
  <si>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</si>
  <si>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</si>
  <si>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</si>
  <si>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</si>
  <si>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</si>
  <si>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</si>
  <si>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</si>
  <si>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</si>
  <si>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</si>
  <si>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</si>
  <si>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</si>
  <si>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</si>
  <si>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</si>
  <si>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</si>
  <si>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</si>
  <si>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</si>
  <si>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</si>
  <si>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</si>
  <si>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</si>
  <si>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</si>
  <si>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</si>
  <si>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</si>
  <si>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</si>
  <si>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</si>
  <si>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</si>
  <si>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</si>
  <si>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</si>
  <si>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</si>
  <si>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</si>
  <si>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</si>
  <si>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</si>
  <si>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</si>
  <si>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</si>
  <si>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</si>
  <si>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</si>
  <si>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</si>
  <si>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</si>
  <si>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</si>
  <si>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</si>
  <si>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</si>
  <si>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</si>
  <si>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</si>
  <si>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</si>
  <si>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</si>
  <si>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</si>
  <si>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</si>
  <si>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</si>
  <si>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</si>
  <si>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</si>
  <si>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</si>
  <si>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</si>
  <si>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</si>
  <si>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</si>
  <si>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</si>
  <si>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</si>
  <si>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</si>
  <si>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</si>
  <si>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</si>
  <si>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</si>
  <si>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</si>
  <si>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</si>
  <si>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</si>
  <si>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</si>
  <si>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</si>
  <si>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</si>
  <si>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</si>
  <si>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</si>
  <si>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</si>
  <si>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</si>
  <si>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</si>
  <si>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</si>
  <si>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</si>
  <si>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</si>
  <si>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</si>
  <si>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</si>
  <si>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</si>
  <si>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</si>
  <si>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</si>
  <si>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</si>
  <si>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</si>
  <si>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</si>
  <si>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</si>
  <si>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</si>
  <si>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</si>
  <si>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</si>
  <si>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</si>
  <si>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</si>
  <si>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</si>
  <si>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</si>
  <si>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</si>
  <si>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</si>
  <si>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</si>
  <si>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</si>
  <si>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</si>
  <si>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</si>
  <si>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</si>
  <si>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</si>
  <si>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</si>
  <si>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</si>
  <si>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</si>
  <si>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</si>
  <si>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</si>
  <si>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</si>
  <si>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</si>
  <si>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</si>
  <si>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</si>
  <si>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</si>
  <si>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</si>
  <si>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</si>
  <si>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</si>
  <si>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</si>
  <si>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</si>
  <si>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</si>
  <si>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</si>
  <si>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</si>
  <si>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</si>
  <si>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</si>
  <si>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</si>
  <si>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</si>
  <si>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</si>
  <si>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</si>
  <si>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</si>
  <si>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</si>
  <si>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</si>
  <si>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</si>
  <si>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</si>
  <si>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</si>
  <si>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</si>
  <si>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</si>
  <si>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</si>
  <si>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</si>
  <si>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</si>
  <si>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</si>
  <si>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</si>
  <si>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</si>
  <si>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</si>
  <si>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</si>
  <si>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</si>
  <si>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</si>
  <si>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</si>
  <si>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</si>
  <si>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</si>
  <si>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</si>
  <si>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</si>
  <si>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</si>
  <si>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</si>
  <si>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</si>
  <si>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</si>
  <si>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</si>
  <si>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</si>
  <si>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</si>
  <si>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</si>
  <si>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</si>
  <si>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</si>
  <si>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</si>
  <si>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</si>
  <si>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</si>
  <si>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</si>
  <si>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</si>
  <si>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</si>
  <si>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</si>
  <si>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</si>
  <si>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</si>
  <si>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</si>
  <si>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</si>
  <si>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</si>
  <si>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</si>
  <si>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</si>
  <si>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</si>
  <si>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</si>
  <si>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</si>
  <si>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</si>
  <si>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</si>
  <si>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</si>
  <si>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</si>
  <si>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</si>
  <si>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</si>
  <si>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</si>
  <si>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</si>
  <si>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</si>
  <si>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</si>
  <si>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</si>
  <si>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</si>
  <si>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</si>
  <si>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</si>
  <si>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</si>
  <si>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</si>
  <si>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</si>
  <si>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</si>
  <si>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</si>
  <si>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</si>
  <si>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</si>
  <si>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</si>
  <si>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</si>
  <si>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</si>
  <si>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</si>
  <si>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</si>
  <si>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</si>
  <si>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</si>
  <si>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</si>
  <si>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</si>
  <si>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</si>
  <si>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</si>
  <si>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</si>
  <si>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</si>
  <si>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</si>
  <si>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</si>
  <si>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</si>
  <si>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</si>
  <si>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</si>
  <si>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</si>
  <si>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</si>
  <si>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</si>
  <si>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</si>
  <si>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</si>
  <si>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</si>
  <si>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</si>
  <si>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</si>
  <si>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</si>
  <si>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</si>
  <si>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</si>
  <si>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</si>
  <si>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</si>
  <si>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</si>
  <si>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</si>
  <si>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</si>
  <si>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</si>
  <si>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</si>
  <si>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</si>
  <si>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</si>
  <si>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</si>
  <si>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</si>
  <si>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</si>
  <si>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</si>
  <si>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</si>
  <si>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</si>
  <si>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</si>
  <si>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</si>
  <si>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</si>
  <si>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</si>
  <si>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</si>
  <si>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</si>
  <si>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</si>
  <si>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</si>
  <si>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</si>
  <si>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</si>
  <si>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</si>
  <si>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</si>
  <si>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</si>
  <si>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</si>
  <si>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</si>
  <si>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</si>
  <si>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</si>
  <si>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</si>
  <si>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</si>
  <si>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</si>
  <si>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</si>
  <si>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</si>
  <si>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</si>
  <si>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</si>
  <si>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</si>
  <si>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</si>
  <si>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</si>
  <si>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</si>
  <si>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</si>
  <si>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</si>
  <si>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</si>
  <si>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</si>
  <si>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</si>
  <si>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</si>
  <si>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</si>
  <si>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</si>
  <si>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</si>
  <si>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</si>
  <si>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</si>
  <si>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</si>
  <si>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</si>
  <si>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</si>
  <si>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</si>
  <si>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</si>
  <si>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</si>
  <si>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</si>
  <si>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</si>
  <si>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</si>
  <si>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</si>
  <si>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</si>
  <si>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</si>
  <si>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</si>
  <si>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</si>
  <si>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</si>
  <si>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</si>
  <si>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</si>
  <si>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</si>
  <si>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</si>
  <si>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</si>
  <si>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</si>
  <si>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</si>
  <si>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</si>
  <si>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</si>
  <si>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</si>
  <si>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</si>
  <si>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</si>
  <si>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</si>
  <si>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</si>
  <si>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</si>
  <si>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</si>
  <si>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</si>
  <si>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</si>
  <si>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</si>
  <si>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</si>
  <si>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</si>
  <si>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</si>
  <si>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</si>
  <si>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</si>
  <si>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</si>
  <si>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</si>
  <si>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</si>
  <si>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</si>
  <si>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</si>
  <si>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</si>
  <si>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</si>
  <si>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</si>
  <si>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</si>
  <si>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</si>
  <si>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</si>
  <si>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</si>
  <si>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</si>
  <si>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</si>
  <si>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</si>
  <si>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</si>
  <si>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</si>
  <si>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</si>
  <si>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</si>
  <si>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</si>
  <si>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</si>
  <si>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</si>
  <si>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</si>
  <si>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</si>
  <si>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</si>
  <si>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</si>
  <si>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</si>
  <si>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</si>
  <si>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</si>
  <si>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</si>
  <si>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</si>
  <si>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</si>
  <si>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</si>
  <si>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</si>
  <si>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</si>
  <si>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</si>
  <si>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</si>
  <si>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</si>
  <si>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</si>
  <si>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</si>
  <si>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</si>
  <si>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</si>
  <si>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</si>
  <si>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</si>
  <si>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</si>
  <si>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</si>
  <si>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</si>
  <si>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</si>
  <si>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</si>
  <si>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</si>
  <si>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</si>
  <si>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</si>
  <si>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</si>
  <si>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</si>
  <si>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</si>
  <si>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</si>
  <si>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</si>
  <si>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</si>
  <si>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</si>
  <si>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</si>
  <si>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</si>
  <si>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</si>
  <si>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</si>
  <si>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</si>
  <si>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</si>
  <si>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</si>
  <si>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</si>
  <si>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</si>
  <si>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</si>
  <si>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</si>
  <si>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</si>
  <si>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</si>
  <si>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</si>
  <si>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</si>
  <si>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</si>
  <si>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</si>
  <si>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</si>
  <si>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</si>
  <si>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</si>
  <si>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</si>
  <si>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</si>
  <si>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</si>
  <si>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</si>
  <si>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</si>
  <si>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</si>
  <si>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</si>
  <si>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</si>
  <si>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</si>
  <si>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</si>
  <si>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</si>
  <si>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</si>
  <si>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</si>
  <si>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</si>
  <si>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</si>
  <si>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</si>
  <si>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</si>
  <si>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</si>
  <si>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</si>
  <si>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</si>
  <si>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</si>
  <si>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</si>
  <si>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</si>
  <si>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</si>
  <si>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</si>
  <si>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</si>
  <si>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</si>
  <si>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</si>
  <si>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</si>
  <si>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</si>
  <si>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</si>
  <si>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</si>
  <si>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</si>
  <si>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</si>
  <si>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</si>
  <si>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</si>
  <si>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</si>
  <si>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</si>
  <si>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</si>
  <si>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</si>
  <si>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</si>
  <si>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</si>
  <si>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</si>
  <si>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</si>
  <si>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</si>
  <si>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</si>
  <si>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</si>
  <si>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</si>
  <si>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</si>
  <si>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</si>
  <si>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</si>
  <si>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</si>
  <si>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</si>
  <si>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</si>
  <si>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</si>
  <si>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</si>
  <si>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</si>
  <si>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</si>
  <si>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</si>
  <si>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</si>
  <si>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</si>
  <si>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</si>
  <si>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</si>
  <si>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</si>
  <si>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</si>
  <si>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</si>
  <si>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</si>
  <si>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</si>
  <si>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</si>
  <si>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</si>
  <si>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</si>
  <si>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</si>
  <si>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</si>
  <si>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</si>
  <si>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</si>
  <si>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</si>
  <si>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</si>
  <si>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</si>
  <si>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</si>
  <si>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</si>
  <si>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</si>
  <si>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</si>
  <si>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</si>
  <si>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</si>
  <si>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</si>
  <si>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</si>
  <si>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</si>
  <si>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</si>
  <si>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</si>
  <si>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</si>
  <si>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</si>
  <si>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</si>
  <si>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</si>
  <si>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</si>
  <si>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</si>
  <si>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</si>
  <si>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</si>
  <si>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</si>
  <si>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</si>
  <si>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</si>
  <si>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</si>
  <si>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</si>
  <si>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</si>
  <si>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</si>
  <si>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</si>
  <si>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</si>
  <si>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</si>
  <si>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</si>
  <si>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</si>
  <si>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</si>
  <si>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</si>
  <si>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</si>
  <si>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</si>
  <si>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</si>
  <si>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</si>
  <si>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</si>
  <si>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</si>
  <si>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</si>
  <si>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</si>
  <si>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</si>
  <si>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</si>
  <si>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</si>
  <si>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</si>
  <si>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</si>
  <si>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</si>
  <si>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</si>
  <si>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</si>
  <si>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</si>
  <si>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</si>
  <si>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</si>
  <si>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</si>
  <si>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</si>
  <si>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</si>
  <si>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</si>
  <si>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</si>
  <si>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</si>
  <si>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</si>
  <si>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</si>
  <si>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</si>
  <si>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</si>
  <si>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</si>
  <si>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</si>
  <si>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</si>
  <si>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</si>
  <si>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</si>
  <si>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</si>
  <si>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</si>
  <si>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</si>
  <si>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</si>
  <si>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</si>
  <si>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</si>
  <si>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</si>
  <si>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</si>
  <si>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</si>
  <si>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</si>
  <si>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</si>
  <si>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</si>
  <si>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</si>
  <si>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</si>
  <si>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</si>
  <si>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</si>
  <si>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</si>
  <si>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</si>
  <si>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</si>
  <si>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</si>
  <si>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</si>
  <si>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</si>
  <si>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</si>
  <si>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</si>
  <si>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</si>
  <si>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</si>
  <si>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</si>
  <si>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</si>
  <si>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</si>
  <si>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</si>
  <si>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</si>
  <si>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</si>
  <si>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</si>
  <si>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</si>
  <si>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</si>
  <si>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</si>
  <si>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</si>
  <si>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</si>
  <si>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</si>
  <si>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</si>
  <si>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</si>
  <si>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</si>
  <si>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</si>
  <si>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</si>
  <si>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</si>
  <si>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</si>
  <si>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</si>
  <si>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</si>
  <si>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</si>
  <si>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</si>
  <si>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</si>
  <si>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</si>
  <si>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</si>
  <si>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</si>
  <si>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</si>
  <si>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</si>
  <si>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</si>
  <si>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</si>
  <si>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</si>
  <si>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</si>
  <si>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</si>
  <si>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</si>
  <si>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</si>
  <si>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</si>
  <si>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</si>
  <si>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</si>
  <si>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</si>
  <si>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</si>
  <si>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</si>
  <si>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</si>
  <si>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</si>
  <si>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</si>
  <si>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</si>
  <si>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</si>
  <si>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</si>
  <si>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</si>
  <si>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</si>
  <si>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</si>
  <si>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</si>
  <si>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</si>
  <si>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</si>
  <si>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</si>
  <si>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</si>
  <si>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</si>
  <si>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</si>
  <si>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</si>
  <si>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</si>
  <si>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</si>
  <si>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</si>
  <si>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</si>
  <si>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</si>
  <si>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</si>
  <si>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</si>
  <si>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</si>
  <si>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</si>
  <si>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</si>
  <si>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</si>
  <si>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</si>
  <si>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</si>
  <si>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</si>
  <si>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</si>
  <si>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</si>
  <si>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</si>
  <si>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</si>
  <si>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</si>
  <si>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</si>
  <si>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</si>
  <si>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</si>
  <si>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</si>
  <si>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</si>
  <si>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</si>
  <si>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</si>
  <si>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</si>
  <si>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</si>
  <si>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</si>
  <si>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</si>
  <si>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</si>
  <si>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</si>
  <si>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</si>
  <si>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</si>
  <si>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</si>
  <si>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</si>
  <si>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</si>
  <si>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</si>
  <si>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</si>
  <si>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</si>
  <si>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</si>
  <si>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</si>
  <si>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</si>
  <si>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</si>
  <si>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</si>
  <si>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</si>
  <si>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</si>
  <si>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</si>
  <si>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</si>
  <si>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</si>
  <si>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</si>
  <si>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</si>
  <si>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</si>
  <si>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</si>
  <si>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</si>
  <si>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</si>
  <si>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</si>
  <si>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</si>
  <si>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</si>
  <si>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</si>
  <si>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</si>
  <si>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</si>
  <si>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</si>
  <si>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</si>
  <si>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</si>
  <si>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</si>
  <si>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</si>
  <si>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</si>
  <si>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</si>
  <si>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</si>
  <si>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</si>
  <si>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</si>
  <si>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</si>
  <si>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</si>
  <si>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</si>
  <si>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</si>
  <si>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</si>
  <si>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</si>
  <si>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</si>
  <si>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</si>
  <si>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</si>
  <si>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</si>
  <si>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</si>
  <si>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</si>
  <si>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</si>
  <si>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</si>
  <si>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</si>
  <si>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</si>
  <si>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</si>
  <si>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</si>
  <si>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</si>
  <si>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</si>
  <si>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</si>
  <si>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</si>
  <si>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</si>
  <si>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</si>
  <si>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</si>
  <si>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</si>
  <si>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</si>
  <si>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</si>
  <si>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</si>
  <si>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</si>
  <si>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</si>
  <si>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</si>
  <si>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</si>
  <si>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</si>
  <si>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</si>
  <si>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</si>
  <si>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</si>
  <si>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</si>
  <si>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</si>
  <si>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</si>
  <si>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</si>
  <si>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</si>
  <si>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</si>
  <si>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</si>
  <si>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</si>
  <si>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</si>
  <si>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</si>
  <si>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</si>
  <si>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</si>
  <si>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</si>
  <si>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</si>
  <si>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</si>
  <si>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</si>
  <si>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</si>
  <si>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</si>
  <si>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</si>
  <si>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</si>
  <si>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</si>
  <si>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</si>
  <si>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</si>
  <si>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</si>
  <si>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</si>
  <si>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</si>
  <si>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</si>
  <si>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</si>
  <si>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</si>
  <si>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</si>
  <si>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</si>
  <si>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</si>
  <si>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</si>
  <si>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</si>
  <si>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</si>
  <si>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</si>
  <si>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</si>
  <si>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</si>
  <si>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</si>
  <si>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</si>
  <si>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</si>
  <si>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</si>
  <si>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</si>
  <si>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</si>
  <si>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</si>
  <si>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</si>
  <si>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</si>
  <si>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</si>
  <si>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</si>
  <si>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</si>
  <si>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</si>
  <si>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</si>
  <si>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</si>
  <si>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</si>
  <si>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</si>
  <si>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</si>
  <si>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</si>
  <si>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</si>
  <si>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</si>
  <si>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</si>
  <si>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</si>
  <si>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</si>
  <si>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</si>
  <si>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</si>
  <si>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</si>
  <si>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</si>
  <si>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</si>
  <si>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</si>
  <si>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</si>
  <si>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</si>
  <si>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</si>
  <si>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</si>
  <si>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</si>
  <si>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</si>
  <si>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</si>
  <si>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</si>
  <si>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</si>
  <si>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</si>
  <si>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</si>
  <si>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</si>
  <si>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</si>
  <si>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</si>
  <si>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</si>
  <si>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</si>
  <si>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</si>
  <si>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</si>
  <si>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</si>
  <si>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</si>
  <si>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</si>
  <si>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</si>
  <si>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</si>
  <si>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</si>
  <si>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</si>
  <si>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</si>
  <si>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</si>
  <si>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</si>
  <si>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</si>
  <si>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</si>
  <si>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</si>
  <si>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</si>
  <si>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</si>
  <si>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</si>
  <si>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</si>
  <si>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</si>
  <si>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</si>
  <si>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</si>
  <si>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</si>
  <si>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</si>
  <si>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</si>
  <si>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</si>
  <si>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</si>
  <si>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</si>
  <si>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</si>
  <si>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</si>
  <si>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</si>
  <si>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</si>
  <si>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</si>
  <si>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</si>
  <si>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</si>
  <si>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</si>
  <si>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</si>
  <si>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</si>
  <si>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</si>
  <si>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</si>
  <si>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</si>
  <si>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</si>
  <si>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</si>
  <si>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</si>
  <si>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</si>
  <si>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</si>
  <si>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</si>
  <si>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</si>
  <si>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</si>
  <si>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</si>
  <si>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</si>
  <si>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</si>
  <si>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</si>
  <si>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</si>
  <si>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</si>
  <si>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</si>
  <si>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</si>
  <si>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</si>
  <si>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</si>
  <si>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</si>
  <si>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</si>
  <si>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</si>
  <si>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</si>
  <si>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</si>
  <si>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</si>
  <si>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</si>
  <si>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</si>
  <si>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</si>
  <si>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</si>
  <si>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</si>
  <si>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</si>
  <si>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</si>
  <si>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</si>
  <si>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</si>
  <si>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</si>
  <si>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</si>
  <si>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</si>
  <si>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</si>
  <si>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</si>
  <si>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</si>
  <si>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</si>
  <si>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</si>
  <si>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</si>
  <si>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</si>
  <si>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</si>
  <si>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</si>
  <si>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</si>
  <si>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</si>
  <si>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</si>
  <si>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</si>
  <si>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</si>
  <si>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</si>
  <si>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</si>
  <si>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</si>
  <si>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</si>
  <si>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</si>
  <si>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</si>
  <si>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</si>
  <si>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</si>
  <si>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</si>
  <si>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</si>
  <si>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</si>
  <si>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</si>
  <si>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</si>
  <si>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</si>
  <si>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</si>
  <si>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</si>
  <si>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</si>
  <si>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</si>
  <si>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</si>
  <si>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</si>
  <si>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</si>
  <si>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</si>
  <si>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</si>
  <si>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</si>
  <si>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</si>
  <si>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</si>
  <si>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</si>
  <si>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</si>
  <si>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</si>
  <si>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</si>
  <si>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</si>
  <si>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</si>
  <si>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</si>
  <si>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</si>
  <si>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</si>
  <si>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</si>
  <si>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</si>
  <si>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</si>
  <si>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</si>
  <si>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</si>
  <si>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</si>
  <si>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</si>
  <si>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</si>
  <si>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</si>
  <si>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</si>
  <si>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</si>
  <si>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</si>
  <si>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</si>
  <si>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</si>
  <si>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</si>
  <si>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</si>
  <si>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</si>
  <si>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</si>
  <si>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</si>
  <si>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</si>
  <si>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</si>
  <si>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</si>
  <si>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</si>
  <si>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</si>
  <si>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</si>
  <si>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</si>
  <si>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</si>
  <si>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</si>
  <si>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</si>
  <si>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</si>
  <si>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</si>
  <si>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</si>
  <si>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</si>
  <si>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</si>
  <si>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</si>
  <si>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</si>
  <si>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</si>
  <si>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</si>
  <si>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</si>
  <si>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</si>
  <si>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</si>
  <si>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</si>
  <si>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</si>
  <si>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</si>
  <si>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</si>
  <si>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</si>
  <si>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</si>
  <si>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</si>
  <si>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</si>
  <si>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</si>
  <si>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</si>
  <si>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</si>
  <si>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</si>
  <si>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</si>
  <si>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</si>
  <si>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</si>
  <si>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</si>
  <si>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</si>
  <si>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</si>
  <si>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</si>
  <si>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</si>
  <si>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</si>
  <si>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</si>
  <si>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</si>
  <si>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</si>
  <si>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</si>
  <si>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</si>
  <si>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</si>
  <si>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</si>
  <si>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</si>
  <si>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</si>
  <si>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</si>
  <si>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</si>
  <si>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</si>
  <si>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</si>
  <si>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</si>
  <si>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</si>
  <si>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</si>
  <si>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</si>
  <si>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</si>
  <si>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</si>
  <si>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</si>
  <si>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</si>
  <si>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</si>
  <si>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</si>
  <si>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</si>
  <si>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</si>
  <si>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</si>
  <si>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</si>
  <si>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</si>
  <si>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</si>
  <si>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</si>
  <si>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</si>
  <si>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</si>
  <si>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</si>
  <si>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</si>
  <si>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</si>
  <si>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</si>
  <si>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</si>
  <si>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</si>
  <si>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</si>
  <si>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</si>
  <si>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</si>
  <si>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</si>
  <si>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</si>
  <si>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</si>
  <si>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</si>
  <si>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</si>
  <si>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</si>
  <si>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</si>
  <si>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</si>
  <si>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</si>
  <si>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</si>
  <si>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</si>
  <si>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</si>
  <si>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</si>
  <si>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</si>
  <si>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</si>
  <si>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</si>
  <si>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</si>
  <si>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</si>
  <si>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</si>
  <si>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</si>
  <si>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</si>
  <si>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</si>
  <si>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</si>
  <si>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</si>
  <si>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</si>
  <si>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</si>
  <si>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</si>
  <si>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</si>
  <si>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</si>
  <si>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</si>
  <si>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</si>
  <si>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</si>
  <si>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</si>
  <si>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</si>
  <si>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</si>
  <si>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</si>
  <si>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</si>
  <si>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</si>
  <si>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</si>
  <si>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</si>
  <si>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</si>
  <si>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</si>
  <si>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</si>
  <si>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</si>
  <si>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</si>
  <si>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</si>
  <si>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</si>
  <si>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</si>
  <si>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</si>
  <si>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</si>
  <si>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</si>
  <si>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</si>
  <si>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</si>
  <si>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</si>
  <si>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</si>
  <si>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</si>
  <si>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</si>
  <si>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</si>
  <si>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</si>
  <si>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</si>
  <si>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</si>
  <si>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</si>
  <si>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</si>
  <si>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</si>
  <si>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</si>
  <si>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</si>
  <si>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</si>
  <si>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</si>
  <si>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</si>
  <si>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</si>
  <si>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</si>
  <si>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</si>
  <si>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</si>
  <si>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</si>
  <si>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</si>
  <si>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</si>
  <si>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</si>
  <si>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</si>
  <si>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</si>
  <si>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</si>
  <si>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</si>
  <si>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</si>
  <si>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</si>
  <si>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</si>
  <si>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</si>
  <si>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</si>
  <si>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</si>
  <si>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</si>
  <si>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</si>
  <si>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</si>
  <si>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</si>
  <si>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</si>
  <si>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</si>
  <si>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</si>
  <si>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</si>
  <si>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</si>
  <si>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</si>
  <si>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</si>
  <si>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</si>
  <si>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</si>
  <si>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</si>
  <si>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</si>
  <si>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</si>
  <si>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</si>
  <si>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</si>
  <si>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</si>
  <si>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</si>
  <si>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</si>
  <si>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</si>
  <si>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</si>
  <si>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</si>
  <si>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</si>
  <si>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</si>
  <si>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</si>
  <si>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</si>
  <si>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</si>
  <si>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</si>
  <si>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</si>
  <si>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</si>
  <si>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</si>
  <si>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</si>
  <si>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</si>
  <si>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</si>
  <si>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</si>
  <si>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</si>
  <si>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</si>
  <si>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</si>
  <si>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</si>
  <si>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</si>
  <si>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</si>
  <si>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</si>
  <si>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</si>
  <si>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</si>
  <si>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</si>
  <si>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</si>
  <si>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</si>
  <si>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</si>
  <si>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</si>
  <si>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</si>
  <si>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</si>
  <si>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</si>
  <si>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</si>
  <si>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</si>
  <si>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</si>
  <si>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</si>
  <si>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</si>
  <si>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</si>
  <si>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</si>
  <si>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</si>
  <si>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</si>
  <si>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</si>
  <si>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</si>
  <si>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</si>
  <si>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</si>
  <si>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</si>
  <si>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</si>
  <si>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</si>
  <si>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</si>
  <si>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</si>
  <si>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</si>
  <si>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</si>
  <si>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</si>
  <si>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</si>
  <si>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</si>
  <si>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</si>
  <si>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</si>
  <si>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</si>
  <si>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</si>
  <si>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</si>
  <si>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</si>
  <si>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</si>
  <si>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</si>
  <si>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</si>
  <si>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</si>
  <si>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</si>
  <si>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</si>
  <si>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</si>
  <si>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</si>
  <si>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</si>
  <si>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</si>
  <si>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</si>
  <si>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</si>
  <si>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</si>
  <si>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</si>
  <si>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</si>
  <si>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</si>
  <si>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</si>
  <si>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</si>
  <si>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</si>
  <si>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</si>
  <si>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</si>
  <si>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</si>
  <si>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</si>
  <si>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</si>
  <si>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</si>
  <si>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</si>
  <si>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</si>
  <si>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</si>
  <si>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</si>
  <si>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</si>
  <si>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</si>
  <si>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</si>
  <si>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</si>
  <si>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</si>
  <si>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</si>
  <si>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</si>
  <si>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</si>
  <si>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</si>
  <si>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</si>
  <si>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</si>
  <si>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</si>
  <si>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</si>
  <si>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</si>
  <si>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</si>
  <si>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</si>
  <si>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</si>
  <si>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</si>
  <si>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</si>
  <si>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</si>
  <si>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</si>
  <si>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</si>
  <si>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</si>
  <si>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</si>
  <si>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</si>
  <si>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</si>
  <si>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</si>
  <si>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</si>
  <si>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</si>
  <si>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</si>
  <si>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</si>
  <si>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</si>
  <si>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</si>
  <si>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</si>
  <si>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</si>
  <si>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</si>
  <si>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</si>
  <si>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</si>
  <si>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</si>
  <si>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</si>
  <si>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</si>
  <si>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</si>
  <si>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</si>
  <si>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</si>
  <si>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</si>
  <si>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</si>
  <si>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</si>
  <si>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</si>
  <si>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</si>
  <si>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</si>
  <si>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</si>
  <si>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</si>
  <si>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</si>
  <si>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</si>
  <si>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</si>
  <si>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</si>
  <si>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</si>
  <si>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</si>
  <si>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</si>
  <si>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</si>
  <si>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</si>
  <si>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</si>
  <si>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</si>
  <si>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</si>
  <si>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</si>
  <si>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</si>
  <si>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</si>
  <si>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</si>
  <si>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</si>
  <si>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</si>
  <si>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</si>
  <si>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</si>
  <si>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</si>
  <si>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</si>
  <si>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</si>
  <si>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</si>
  <si>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</si>
  <si>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</si>
  <si>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</si>
  <si>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</si>
  <si>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</si>
  <si>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</si>
  <si>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</si>
  <si>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</si>
  <si>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</si>
  <si>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</si>
  <si>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</si>
  <si>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</si>
  <si>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</si>
  <si>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</si>
  <si>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</si>
  <si>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</si>
  <si>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</si>
  <si>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</si>
  <si>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</si>
  <si>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</si>
  <si>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</si>
  <si>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</si>
  <si>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</si>
  <si>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</si>
  <si>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</si>
  <si>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</si>
  <si>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</si>
  <si>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</si>
  <si>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</si>
  <si>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</si>
  <si>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</si>
  <si>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</si>
  <si>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</si>
  <si>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</si>
  <si>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</si>
  <si>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</si>
  <si>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</si>
  <si>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</si>
  <si>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</si>
  <si>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</si>
  <si>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</si>
  <si>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</si>
  <si>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</si>
  <si>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</si>
  <si>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</si>
  <si>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</si>
  <si>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</si>
  <si>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</si>
  <si>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</si>
  <si>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</si>
  <si>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</si>
  <si>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</si>
  <si>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</si>
  <si>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</si>
  <si>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</si>
  <si>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</si>
  <si>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</si>
  <si>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</si>
  <si>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</si>
  <si>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</si>
  <si>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</si>
  <si>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</si>
  <si>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</si>
  <si>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</si>
  <si>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</si>
  <si>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</si>
  <si>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</si>
  <si>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</si>
  <si>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</si>
  <si>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</si>
  <si>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</si>
  <si>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</si>
  <si>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</si>
  <si>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</si>
  <si>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</si>
  <si>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</si>
  <si>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</si>
  <si>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</si>
  <si>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</si>
  <si>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</si>
  <si>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</si>
  <si>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</si>
  <si>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</si>
  <si>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</si>
  <si>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</si>
  <si>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</si>
  <si>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</si>
  <si>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</si>
  <si>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</si>
  <si>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</si>
  <si>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</si>
  <si>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</si>
  <si>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</si>
  <si>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</si>
  <si>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</si>
  <si>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</si>
  <si>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</si>
  <si>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</si>
  <si>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</si>
  <si>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</si>
  <si>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</si>
  <si>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</si>
  <si>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</si>
  <si>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</si>
  <si>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</si>
  <si>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</si>
  <si>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</si>
  <si>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</si>
  <si>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</si>
  <si>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</si>
  <si>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</si>
  <si>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</si>
  <si>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</si>
  <si>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</si>
  <si>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</si>
  <si>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</si>
  <si>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</si>
  <si>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</si>
  <si>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</si>
  <si>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</si>
  <si>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</si>
  <si>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</si>
  <si>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</si>
  <si>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</si>
  <si>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</si>
  <si>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</si>
  <si>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</si>
  <si>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</si>
  <si>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</si>
  <si>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</si>
  <si>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</si>
  <si>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</si>
  <si>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</si>
  <si>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</si>
  <si>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</si>
  <si>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</si>
  <si>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</si>
  <si>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</si>
  <si>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</si>
  <si>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</si>
  <si>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</si>
  <si>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</si>
  <si>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</si>
  <si>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</si>
  <si>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</si>
  <si>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</si>
  <si>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</si>
  <si>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</si>
  <si>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</si>
  <si>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</si>
  <si>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</si>
  <si>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</si>
  <si>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</si>
  <si>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</si>
  <si>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</si>
  <si>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</si>
  <si>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</si>
  <si>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</si>
  <si>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</si>
  <si>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</si>
  <si>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</si>
  <si>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</si>
  <si>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</si>
  <si>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</si>
  <si>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</si>
  <si>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</si>
  <si>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</si>
  <si>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</si>
  <si>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</si>
  <si>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</si>
  <si>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</si>
  <si>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</si>
  <si>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</si>
  <si>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</si>
  <si>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</si>
  <si>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</si>
  <si>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</si>
  <si>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</si>
  <si>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</si>
  <si>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</si>
  <si>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</si>
  <si>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</si>
  <si>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</si>
  <si>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</si>
  <si>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</si>
  <si>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</si>
  <si>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</si>
  <si>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</si>
  <si>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</si>
  <si>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</si>
  <si>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</si>
  <si>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</si>
  <si>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</si>
  <si>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</si>
  <si>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</si>
  <si>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</si>
  <si>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</si>
  <si>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</si>
  <si>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</si>
  <si>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</si>
  <si>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</si>
  <si>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</si>
  <si>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</si>
  <si>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</si>
  <si>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</si>
  <si>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</si>
  <si>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</si>
  <si>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</si>
  <si>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</si>
  <si>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</si>
  <si>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</si>
  <si>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</si>
  <si>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</si>
  <si>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</si>
  <si>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</si>
  <si>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</si>
  <si>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</si>
  <si>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</si>
  <si>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</si>
  <si>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</si>
  <si>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</si>
  <si>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</si>
  <si>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</si>
  <si>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</si>
  <si>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</si>
  <si>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</si>
  <si>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</si>
  <si>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</si>
  <si>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</si>
  <si>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</si>
  <si>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</si>
  <si>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</si>
  <si>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</si>
  <si>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</si>
  <si>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</si>
  <si>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</si>
  <si>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</si>
  <si>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</si>
  <si>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</si>
  <si>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</si>
  <si>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</si>
  <si>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</si>
  <si>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</si>
  <si>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</si>
  <si>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</si>
  <si>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</si>
  <si>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</si>
  <si>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</si>
  <si>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</si>
  <si>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</si>
  <si>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</si>
  <si>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</si>
  <si>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</si>
  <si>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</si>
  <si>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</si>
  <si>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</si>
  <si>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</si>
  <si>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</si>
  <si>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</si>
  <si>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</si>
  <si>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</si>
  <si>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</si>
  <si>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</si>
  <si>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</si>
  <si>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</si>
  <si>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</si>
  <si>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</si>
  <si>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</si>
  <si>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</si>
  <si>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</si>
  <si>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</si>
  <si>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</si>
  <si>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</si>
  <si>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</si>
  <si>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</si>
  <si>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</si>
  <si>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</si>
  <si>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</si>
  <si>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</si>
  <si>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</si>
  <si>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</si>
  <si>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</si>
  <si>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</si>
  <si>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</si>
  <si>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</si>
  <si>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</si>
  <si>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</si>
  <si>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</si>
  <si>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</si>
  <si>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</si>
  <si>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</si>
  <si>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</si>
  <si>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</si>
  <si>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</si>
  <si>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</si>
  <si>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</si>
  <si>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</si>
  <si>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</si>
  <si>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</si>
  <si>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</si>
  <si>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</si>
  <si>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</si>
  <si>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</si>
  <si>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</si>
  <si>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</si>
  <si>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</si>
  <si>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</si>
  <si>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</si>
  <si>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</si>
  <si>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</si>
  <si>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</si>
  <si>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</si>
  <si>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</si>
  <si>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</si>
  <si>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</si>
  <si>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</si>
  <si>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</si>
  <si>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</si>
  <si>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</si>
  <si>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</si>
  <si>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</si>
  <si>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</si>
  <si>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</si>
  <si>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</si>
  <si>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</si>
  <si>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</si>
  <si>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</si>
  <si>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</si>
  <si>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</si>
  <si>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</si>
  <si>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</si>
  <si>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</si>
  <si>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</si>
  <si>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</si>
  <si>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</si>
  <si>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</si>
  <si>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</si>
  <si>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</si>
  <si>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</si>
  <si>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</si>
  <si>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</si>
  <si>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</si>
  <si>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</si>
  <si>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</si>
  <si>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</si>
  <si>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</si>
  <si>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</si>
  <si>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</si>
  <si>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</si>
  <si>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</si>
  <si>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</si>
  <si>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</si>
  <si>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</si>
  <si>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</si>
  <si>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</si>
  <si>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</si>
  <si>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</si>
  <si>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</si>
  <si>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</si>
  <si>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</si>
  <si>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</si>
  <si>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</si>
  <si>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</si>
  <si>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</si>
  <si>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</si>
  <si>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</si>
  <si>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</si>
  <si>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</si>
  <si>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</si>
  <si>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</si>
  <si>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</si>
  <si>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</si>
  <si>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</si>
  <si>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</si>
  <si>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</si>
  <si>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</si>
  <si>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</si>
  <si>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</si>
  <si>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</si>
  <si>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</si>
  <si>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</si>
  <si>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</si>
  <si>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</si>
  <si>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</si>
  <si>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</si>
  <si>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</si>
  <si>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</si>
  <si>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</si>
  <si>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</si>
  <si>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</si>
  <si>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</si>
  <si>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</si>
  <si>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</si>
  <si>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</si>
  <si>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</si>
  <si>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</si>
  <si>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</si>
  <si>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</si>
  <si>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</si>
  <si>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</si>
  <si>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</si>
  <si>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</si>
  <si>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</si>
  <si>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</si>
  <si>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</si>
  <si>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</si>
  <si>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</si>
  <si>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</si>
  <si>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</si>
  <si>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</si>
  <si>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</si>
  <si>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</si>
  <si>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</si>
  <si>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</si>
  <si>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</si>
  <si>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</si>
  <si>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</si>
  <si>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</si>
  <si>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</si>
  <si>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</si>
  <si>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</si>
  <si>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</si>
  <si>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</si>
  <si>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</si>
  <si>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</si>
  <si>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</si>
  <si>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</si>
  <si>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</si>
  <si>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</si>
  <si>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</si>
  <si>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</si>
  <si>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</si>
  <si>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</si>
  <si>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</si>
  <si>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</si>
  <si>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</si>
  <si>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</si>
  <si>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</si>
  <si>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</si>
  <si>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</si>
  <si>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</si>
  <si>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</si>
  <si>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</si>
  <si>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</si>
  <si>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</si>
  <si>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</si>
  <si>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</si>
  <si>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</si>
  <si>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</si>
  <si>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</si>
  <si>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</si>
  <si>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</si>
  <si>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</si>
  <si>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</si>
  <si>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</si>
  <si>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</si>
  <si>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</si>
  <si>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</si>
  <si>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</si>
  <si>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</si>
  <si>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</si>
  <si>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</si>
  <si>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</si>
  <si>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</si>
  <si>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</si>
  <si>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</si>
  <si>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</si>
  <si>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</si>
  <si>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</si>
  <si>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</si>
  <si>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</si>
  <si>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</si>
  <si>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</si>
  <si>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</si>
  <si>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</si>
  <si>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</si>
  <si>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</si>
  <si>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</si>
  <si>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</si>
  <si>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</si>
  <si>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</si>
  <si>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</si>
  <si>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</si>
  <si>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</si>
  <si>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</si>
  <si>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</si>
  <si>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</si>
  <si>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</si>
  <si>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</si>
  <si>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</si>
  <si>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</si>
  <si>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</si>
  <si>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</si>
  <si>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</si>
  <si>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</si>
  <si>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</si>
  <si>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</si>
  <si>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</si>
  <si>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</si>
  <si>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</si>
  <si>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</si>
  <si>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</si>
  <si>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</si>
  <si>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</si>
  <si>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</si>
  <si>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</si>
  <si>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</si>
  <si>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</si>
  <si>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</si>
  <si>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</si>
  <si>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</si>
  <si>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</si>
  <si>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</si>
  <si>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</si>
  <si>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</si>
  <si>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</si>
  <si>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</si>
  <si>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</si>
  <si>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</si>
  <si>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</si>
  <si>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</si>
  <si>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</si>
  <si>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</si>
  <si>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</si>
  <si>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</si>
  <si>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</si>
  <si>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</si>
  <si>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</si>
  <si>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</si>
  <si>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</si>
  <si>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</si>
  <si>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</si>
  <si>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</si>
  <si>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</si>
  <si>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</si>
  <si>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</si>
  <si>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</si>
  <si>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</si>
  <si>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</si>
  <si>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</si>
  <si>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</si>
  <si>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</si>
  <si>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</si>
  <si>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</si>
  <si>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</si>
  <si>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</si>
  <si>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</si>
  <si>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</si>
  <si>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</si>
  <si>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</si>
  <si>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</si>
  <si>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</si>
  <si>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</si>
  <si>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</si>
  <si>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</si>
  <si>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</si>
  <si>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</si>
  <si>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</si>
  <si>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</si>
  <si>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</si>
  <si>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</si>
  <si>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</si>
  <si>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</si>
  <si>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</si>
  <si>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</si>
  <si>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</si>
  <si>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</si>
  <si>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</si>
  <si>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</si>
  <si>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</si>
  <si>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</si>
  <si>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</si>
  <si>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</si>
  <si>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</si>
  <si>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</si>
  <si>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</si>
  <si>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</si>
  <si>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</si>
  <si>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</si>
  <si>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</si>
  <si>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</si>
  <si>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</si>
  <si>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</si>
  <si>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</si>
  <si>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</si>
  <si>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</si>
  <si>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</si>
  <si>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</si>
  <si>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</si>
  <si>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</si>
  <si>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</si>
  <si>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</si>
  <si>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</si>
  <si>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</si>
  <si>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</si>
  <si>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</si>
  <si>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</si>
  <si>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</si>
  <si>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</si>
  <si>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</si>
  <si>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</si>
  <si>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</si>
  <si>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</si>
  <si>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</si>
  <si>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</si>
  <si>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</si>
  <si>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</si>
  <si>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</si>
  <si>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</si>
  <si>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</si>
  <si>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</si>
  <si>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</si>
  <si>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</si>
  <si>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</si>
  <si>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</si>
  <si>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</si>
  <si>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</si>
  <si>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</si>
  <si>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</si>
  <si>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</si>
  <si>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</si>
  <si>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</si>
  <si>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</si>
  <si>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</si>
  <si>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</si>
  <si>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</si>
  <si>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</si>
  <si>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</si>
  <si>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</si>
  <si>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</si>
  <si>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</si>
  <si>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</si>
  <si>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</si>
  <si>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</si>
  <si>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</si>
  <si>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</si>
  <si>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</si>
  <si>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</si>
  <si>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</si>
  <si>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</si>
  <si>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</si>
  <si>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</si>
  <si>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</si>
  <si>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</si>
  <si>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</si>
  <si>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</si>
  <si>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</si>
  <si>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</si>
  <si>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</si>
  <si>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</si>
  <si>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</si>
  <si>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</si>
  <si>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</si>
  <si>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</si>
  <si>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</si>
  <si>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</si>
  <si>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</si>
  <si>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</si>
  <si>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</si>
  <si>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</si>
  <si>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</si>
  <si>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</si>
  <si>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</si>
  <si>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</si>
  <si>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</si>
  <si>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</si>
  <si>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</si>
  <si>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</si>
  <si>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</si>
  <si>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</si>
  <si>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</si>
  <si>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</si>
  <si>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</si>
  <si>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</si>
  <si>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</si>
  <si>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</si>
  <si>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</si>
  <si>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</si>
  <si>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</si>
  <si>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</si>
  <si>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</si>
  <si>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</si>
  <si>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</si>
  <si>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</si>
  <si>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</si>
  <si>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</si>
  <si>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</si>
  <si>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</si>
  <si>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</si>
  <si>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</si>
  <si>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</si>
  <si>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</si>
  <si>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</si>
  <si>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</si>
  <si>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</si>
  <si>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</si>
  <si>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</si>
  <si>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</si>
  <si>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</si>
  <si>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</si>
  <si>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</si>
  <si>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</si>
  <si>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</si>
  <si>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</si>
  <si>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</si>
  <si>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</si>
  <si>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</si>
  <si>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</si>
  <si>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</si>
  <si>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</si>
  <si>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</si>
  <si>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</si>
  <si>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</si>
  <si>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</si>
  <si>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</si>
  <si>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</si>
  <si>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</si>
  <si>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</si>
  <si>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</si>
  <si>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</si>
  <si>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</si>
  <si>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</si>
  <si>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</si>
  <si>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</si>
  <si>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</si>
  <si>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</si>
  <si>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</si>
  <si>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</si>
  <si>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</si>
  <si>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</si>
  <si>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</si>
  <si>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</si>
  <si>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</si>
  <si>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</si>
  <si>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</si>
  <si>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</si>
  <si>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</si>
  <si>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</si>
  <si>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</si>
  <si>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</si>
  <si>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</si>
  <si>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</si>
  <si>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</si>
  <si>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</si>
  <si>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</si>
  <si>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</si>
  <si>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</si>
  <si>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</si>
  <si>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</si>
  <si>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</si>
  <si>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</si>
  <si>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</si>
  <si>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</si>
  <si>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</si>
  <si>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</si>
  <si>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</si>
  <si>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</si>
  <si>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</si>
  <si>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</si>
  <si>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</si>
  <si>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</si>
  <si>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</si>
  <si>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</si>
  <si>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</si>
  <si>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</si>
  <si>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</si>
  <si>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</si>
  <si>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</si>
  <si>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</si>
  <si>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</si>
  <si>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</si>
  <si>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</si>
  <si>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</si>
  <si>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</si>
  <si>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</si>
  <si>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</si>
  <si>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</si>
  <si>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</si>
  <si>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</si>
  <si>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</si>
  <si>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</si>
  <si>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</si>
  <si>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</si>
  <si>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</si>
  <si>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</si>
  <si>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</si>
  <si>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</si>
  <si>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</si>
  <si>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</si>
  <si>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</si>
  <si>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</si>
  <si>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</si>
  <si>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</si>
  <si>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</si>
  <si>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</si>
  <si>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</si>
  <si>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</si>
  <si>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</si>
  <si>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</si>
  <si>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</si>
  <si>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</si>
  <si>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</si>
  <si>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</si>
  <si>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</si>
  <si>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</si>
  <si>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</si>
  <si>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</si>
  <si>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</si>
  <si>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</si>
  <si>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</si>
  <si>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</si>
  <si>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</si>
  <si>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</si>
  <si>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</si>
  <si>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</si>
  <si>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</si>
  <si>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</si>
  <si>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</si>
  <si>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</si>
  <si>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</si>
  <si>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</si>
  <si>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</si>
  <si>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</si>
  <si>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</si>
  <si>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</si>
  <si>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</si>
  <si>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</si>
  <si>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</si>
  <si>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</si>
  <si>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</si>
  <si>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</si>
  <si>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</si>
  <si>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</si>
  <si>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</si>
  <si>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</si>
  <si>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</si>
  <si>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</si>
  <si>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</si>
  <si>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</si>
  <si>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</si>
  <si>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</si>
  <si>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</si>
  <si>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</si>
  <si>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</si>
  <si>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</si>
  <si>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</si>
  <si>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</si>
  <si>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</si>
  <si>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</si>
  <si>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</si>
  <si>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</si>
  <si>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</si>
  <si>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</si>
  <si>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</si>
  <si>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</si>
  <si>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</si>
  <si>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</si>
  <si>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</si>
  <si>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</si>
  <si>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</si>
  <si>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</si>
  <si>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</si>
  <si>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</si>
  <si>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</si>
  <si>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</si>
  <si>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</si>
  <si>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</si>
  <si>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</si>
  <si>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</si>
  <si>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</si>
  <si>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</si>
  <si>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</si>
  <si>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</si>
  <si>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</si>
  <si>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</si>
  <si>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</si>
  <si>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</si>
  <si>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</si>
  <si>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</si>
  <si>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</si>
  <si>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</si>
  <si>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</si>
  <si>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</si>
  <si>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</si>
  <si>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</si>
  <si>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</si>
  <si>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</si>
  <si>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</si>
  <si>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</si>
  <si>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</si>
  <si>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</si>
  <si>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</si>
  <si>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</si>
  <si>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</si>
  <si>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</si>
  <si>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</si>
  <si>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</si>
  <si>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</si>
  <si>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</si>
  <si>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</si>
  <si>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</si>
  <si>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</si>
  <si>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</si>
  <si>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</si>
  <si>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</si>
  <si>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</si>
  <si>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</si>
  <si>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</si>
  <si>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</si>
  <si>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</si>
  <si>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</si>
  <si>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</si>
  <si>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</si>
  <si>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</si>
  <si>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</si>
  <si>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</si>
  <si>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</si>
  <si>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</si>
  <si>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</si>
  <si>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</si>
  <si>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</si>
  <si>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</si>
  <si>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</si>
  <si>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</si>
  <si>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</si>
  <si>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</si>
  <si>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</si>
  <si>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</si>
  <si>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</si>
  <si>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</si>
  <si>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</si>
  <si>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</si>
  <si>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</si>
  <si>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</si>
  <si>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</si>
  <si>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</si>
  <si>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</si>
  <si>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</si>
  <si>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</si>
  <si>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</si>
  <si>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</si>
  <si>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</si>
  <si>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</si>
  <si>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</si>
  <si>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</si>
  <si>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</si>
  <si>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</si>
  <si>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</si>
  <si>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</si>
  <si>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</si>
  <si>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</si>
  <si>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</si>
  <si>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</si>
  <si>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</si>
  <si>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</si>
  <si>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</si>
  <si>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</si>
  <si>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</si>
  <si>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</si>
  <si>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</si>
  <si>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</si>
  <si>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</si>
  <si>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</si>
  <si>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</si>
  <si>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</si>
  <si>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</si>
  <si>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</si>
  <si>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</si>
  <si>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</si>
  <si>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</si>
  <si>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</si>
  <si>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</si>
  <si>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</si>
  <si>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</si>
  <si>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</si>
  <si>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</si>
  <si>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</si>
  <si>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</si>
  <si>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</si>
  <si>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</si>
  <si>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</si>
  <si>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</si>
  <si>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</si>
  <si>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</si>
  <si>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</si>
  <si>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</si>
  <si>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</si>
  <si>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</si>
  <si>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</si>
  <si>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</si>
  <si>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</si>
  <si>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</si>
  <si>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</si>
  <si>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</si>
  <si>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</si>
  <si>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</si>
  <si>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</si>
  <si>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</si>
  <si>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</si>
  <si>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</si>
  <si>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</si>
  <si>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</si>
  <si>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</si>
  <si>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</si>
  <si>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</si>
  <si>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</si>
  <si>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</si>
  <si>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</si>
  <si>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</si>
  <si>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</si>
  <si>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</si>
  <si>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</si>
  <si>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</si>
  <si>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</si>
  <si>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</si>
  <si>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</si>
  <si>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</si>
  <si>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</si>
  <si>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</si>
  <si>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</si>
  <si>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</si>
  <si>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</si>
  <si>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</si>
  <si>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</si>
  <si>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</si>
  <si>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</si>
  <si>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</si>
  <si>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</si>
  <si>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</si>
  <si>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</si>
  <si>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</si>
  <si>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</si>
  <si>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</si>
  <si>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</si>
  <si>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</si>
  <si>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</si>
  <si>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</si>
  <si>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</si>
  <si>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</si>
  <si>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</si>
  <si>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</si>
  <si>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</si>
  <si>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</si>
  <si>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</si>
  <si>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</si>
  <si>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</si>
  <si>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</si>
  <si>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</si>
  <si>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</si>
  <si>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</si>
  <si>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</si>
  <si>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</si>
  <si>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</si>
  <si>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</si>
  <si>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</si>
  <si>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</si>
  <si>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</si>
  <si>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</si>
  <si>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</si>
  <si>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</si>
  <si>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</si>
  <si>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</si>
  <si>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</si>
  <si>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</si>
  <si>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</si>
  <si>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</si>
  <si>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</si>
  <si>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</si>
  <si>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</si>
  <si>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</si>
  <si>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</si>
  <si>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</si>
  <si>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</si>
  <si>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</si>
  <si>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</si>
  <si>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</si>
  <si>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</si>
  <si>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</si>
  <si>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</si>
  <si>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</si>
  <si>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</si>
  <si>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</si>
  <si>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</si>
  <si>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</si>
  <si>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</si>
  <si>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</si>
  <si>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</si>
  <si>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</si>
  <si>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</si>
  <si>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</si>
  <si>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</si>
  <si>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</si>
  <si>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</si>
  <si>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</si>
  <si>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</si>
  <si>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</si>
  <si>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</si>
  <si>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</si>
  <si>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</si>
  <si>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</si>
  <si>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</si>
  <si>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</si>
  <si>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</si>
  <si>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</si>
  <si>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</si>
  <si>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</si>
  <si>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</si>
  <si>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</si>
  <si>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</si>
  <si>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</si>
  <si>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</si>
  <si>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</si>
  <si>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</si>
  <si>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</si>
  <si>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</si>
  <si>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</si>
  <si>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</si>
  <si>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</si>
  <si>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</si>
  <si>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</si>
  <si>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</si>
  <si>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</si>
  <si>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</si>
  <si>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</si>
  <si>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</si>
  <si>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</si>
  <si>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</si>
  <si>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</si>
  <si>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</si>
  <si>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</si>
  <si>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</si>
  <si>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</si>
  <si>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</si>
  <si>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</si>
  <si>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</si>
  <si>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</si>
  <si>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</si>
  <si>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</si>
  <si>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</si>
  <si>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</si>
  <si>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</si>
  <si>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</si>
  <si>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</si>
  <si>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</si>
  <si>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</si>
  <si>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</si>
  <si>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</si>
  <si>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</si>
  <si>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</si>
  <si>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</si>
  <si>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</si>
  <si>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</si>
  <si>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</si>
  <si>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</si>
  <si>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</si>
  <si>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</si>
  <si>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</si>
  <si>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</si>
  <si>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</si>
  <si>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</si>
  <si>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</si>
  <si>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</si>
  <si>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</si>
  <si>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</si>
  <si>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</si>
  <si>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</si>
  <si>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</si>
  <si>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</si>
  <si>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</si>
  <si>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</si>
  <si>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</si>
  <si>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</si>
  <si>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</si>
  <si>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</si>
  <si>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</si>
  <si>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</si>
  <si>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</si>
  <si>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</si>
  <si>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</si>
  <si>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</si>
  <si>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</si>
  <si>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</si>
  <si>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</si>
  <si>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</si>
  <si>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</si>
  <si>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</si>
  <si>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</si>
  <si>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</si>
  <si>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</si>
  <si>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</si>
  <si>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</si>
  <si>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</si>
  <si>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</si>
  <si>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</si>
  <si>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</si>
  <si>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</si>
  <si>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</si>
  <si>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</si>
  <si>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</si>
  <si>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</si>
  <si>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</si>
  <si>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</si>
  <si>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</si>
  <si>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</si>
  <si>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</si>
  <si>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</si>
  <si>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</si>
  <si>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</si>
  <si>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</si>
  <si>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</si>
  <si>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</si>
  <si>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</si>
  <si>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</si>
  <si>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</si>
  <si>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</si>
  <si>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</si>
  <si>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</si>
  <si>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</si>
  <si>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</si>
  <si>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</si>
  <si>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</si>
  <si>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</si>
  <si>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</si>
  <si>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</si>
  <si>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</si>
  <si>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</si>
  <si>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</si>
  <si>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</si>
  <si>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</si>
  <si>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</si>
  <si>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</si>
  <si>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</si>
  <si>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</si>
  <si>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</si>
  <si>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</si>
  <si>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</si>
  <si>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</si>
  <si>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</si>
  <si>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</si>
  <si>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</si>
  <si>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</si>
  <si>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</si>
  <si>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</si>
  <si>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</si>
  <si>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</si>
  <si>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</si>
  <si>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</si>
  <si>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</si>
  <si>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</si>
  <si>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</si>
  <si>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</si>
  <si>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</si>
  <si>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</si>
  <si>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</si>
  <si>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</si>
  <si>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</si>
  <si>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</si>
  <si>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</si>
  <si>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</si>
  <si>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</si>
  <si>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</si>
  <si>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</si>
  <si>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</si>
  <si>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</si>
  <si>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</si>
  <si>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</si>
  <si>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</si>
  <si>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</si>
  <si>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</si>
  <si>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</si>
  <si>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</si>
  <si>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</si>
  <si>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</si>
  <si>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</si>
  <si>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</si>
  <si>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</si>
  <si>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</si>
  <si>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</si>
  <si>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</si>
  <si>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</si>
  <si>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</si>
  <si>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</si>
  <si>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</si>
  <si>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</si>
  <si>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</si>
  <si>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</si>
  <si>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</si>
  <si>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</si>
  <si>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</si>
  <si>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</si>
  <si>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</si>
  <si>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</si>
  <si>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</si>
  <si>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</si>
  <si>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</si>
  <si>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</si>
  <si>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</si>
  <si>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</si>
  <si>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</si>
  <si>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</si>
  <si>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</si>
  <si>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</si>
  <si>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</si>
  <si>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</si>
  <si>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</si>
  <si>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</si>
  <si>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</si>
  <si>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</si>
  <si>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</si>
  <si>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</si>
  <si>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</si>
  <si>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</si>
  <si>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</si>
  <si>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</si>
  <si>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</si>
  <si>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</si>
  <si>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</si>
  <si>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</si>
  <si>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</si>
  <si>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</si>
  <si>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</si>
  <si>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</si>
  <si>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</si>
  <si>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</si>
  <si>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</si>
  <si>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</si>
  <si>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</si>
  <si>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</si>
  <si>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</si>
  <si>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</si>
  <si>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</si>
  <si>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</si>
  <si>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</si>
  <si>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</si>
  <si>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</si>
  <si>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</si>
  <si>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</si>
  <si>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</si>
  <si>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</si>
  <si>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</si>
  <si>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</si>
  <si>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</si>
  <si>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</si>
  <si>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</si>
  <si>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</si>
  <si>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</si>
  <si>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</si>
  <si>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</si>
  <si>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</si>
  <si>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</si>
  <si>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</si>
  <si>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</si>
  <si>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</si>
  <si>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</si>
  <si>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</si>
  <si>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</si>
  <si>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</si>
  <si>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</si>
  <si>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</si>
  <si>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</si>
  <si>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</si>
  <si>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</si>
  <si>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</si>
  <si>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</si>
  <si>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</si>
  <si>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</si>
  <si>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</si>
  <si>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</si>
  <si>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</si>
  <si>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</si>
  <si>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</si>
  <si>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</si>
  <si>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</si>
  <si>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</si>
  <si>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</si>
  <si>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</si>
  <si>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</si>
  <si>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</si>
  <si>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</si>
  <si>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</si>
  <si>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</si>
  <si>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</si>
  <si>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</si>
  <si>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</si>
  <si>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</si>
  <si>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</si>
  <si>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</si>
  <si>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</si>
  <si>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</si>
  <si>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</si>
  <si>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</si>
  <si>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</si>
  <si>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</si>
  <si>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</si>
  <si>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</si>
  <si>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</si>
  <si>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</si>
  <si>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</si>
  <si>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</si>
  <si>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</si>
  <si>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</si>
  <si>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</si>
  <si>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</si>
  <si>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</si>
  <si>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</si>
  <si>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</si>
  <si>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</si>
  <si>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</si>
  <si>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</si>
  <si>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</si>
  <si>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</si>
  <si>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</si>
  <si>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</si>
  <si>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</si>
  <si>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</si>
  <si>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</si>
  <si>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</si>
  <si>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</si>
  <si>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</si>
  <si>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</si>
  <si>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</si>
  <si>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</si>
  <si>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</si>
  <si>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</si>
  <si>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</si>
  <si>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</si>
  <si>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</si>
  <si>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</si>
  <si>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</si>
  <si>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</si>
  <si>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</si>
  <si>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</si>
  <si>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</si>
  <si>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</si>
  <si>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</si>
  <si>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</si>
  <si>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</si>
  <si>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</si>
  <si>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</si>
  <si>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</si>
  <si>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</si>
  <si>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</si>
  <si>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</si>
  <si>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</si>
  <si>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</si>
  <si>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</si>
  <si>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</si>
  <si>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</si>
  <si>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</si>
  <si>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</si>
  <si>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</si>
  <si>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</si>
  <si>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</si>
  <si>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</si>
  <si>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</si>
  <si>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</si>
  <si>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</si>
  <si>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</si>
  <si>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</si>
  <si>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</si>
  <si>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</si>
  <si>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</si>
  <si>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</si>
  <si>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</si>
  <si>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</si>
  <si>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</si>
  <si>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</si>
  <si>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</si>
  <si>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</si>
  <si>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</si>
  <si>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</si>
  <si>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</si>
  <si>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</si>
  <si>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</si>
  <si>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</si>
  <si>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</si>
  <si>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</si>
  <si>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</si>
  <si>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</si>
  <si>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</si>
  <si>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</si>
  <si>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</si>
  <si>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</si>
  <si>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</si>
  <si>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</si>
  <si>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</si>
  <si>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</si>
  <si>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</si>
  <si>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</si>
  <si>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</si>
  <si>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</si>
  <si>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</si>
  <si>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</si>
  <si>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</si>
  <si>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</si>
  <si>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</si>
  <si>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</si>
  <si>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</si>
  <si>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</si>
  <si>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</si>
  <si>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</si>
  <si>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</si>
  <si>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</si>
  <si>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</si>
  <si>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</si>
  <si>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</si>
  <si>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</si>
  <si>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</si>
  <si>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</si>
  <si>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</si>
  <si>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</si>
  <si>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</si>
  <si>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</si>
  <si>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</si>
  <si>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</si>
  <si>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</si>
  <si>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</si>
  <si>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</si>
  <si>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</si>
  <si>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</si>
  <si>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</si>
  <si>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</si>
  <si>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</si>
  <si>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</si>
  <si>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</si>
  <si>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</si>
  <si>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</si>
  <si>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</si>
  <si>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</si>
  <si>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</si>
  <si>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</si>
  <si>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</si>
  <si>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</si>
  <si>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</si>
  <si>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</si>
  <si>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</si>
  <si>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</si>
  <si>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</si>
  <si>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</si>
  <si>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</si>
  <si>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</si>
  <si>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</si>
  <si>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</si>
  <si>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</si>
  <si>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</si>
  <si>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</si>
  <si>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</si>
  <si>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</si>
  <si>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</si>
  <si>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</si>
  <si>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</si>
  <si>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</si>
  <si>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</si>
  <si>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</si>
  <si>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</si>
  <si>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</si>
  <si>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</si>
  <si>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</si>
  <si>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</si>
  <si>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</si>
  <si>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</si>
  <si>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</si>
  <si>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</si>
  <si>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</si>
  <si>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</si>
  <si>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</si>
  <si>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</si>
  <si>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</si>
  <si>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</si>
  <si>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</si>
  <si>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</si>
  <si>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</si>
  <si>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</si>
  <si>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</si>
  <si>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</si>
  <si>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</si>
  <si>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</si>
  <si>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</si>
  <si>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</si>
  <si>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</si>
  <si>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</si>
  <si>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</si>
  <si>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</si>
  <si>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</si>
  <si>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</si>
  <si>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</si>
  <si>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</si>
  <si>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</si>
  <si>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</si>
  <si>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</si>
  <si>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</si>
  <si>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</si>
  <si>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</si>
  <si>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</si>
  <si>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</si>
  <si>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</si>
  <si>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</si>
  <si>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</si>
  <si>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</si>
  <si>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</si>
  <si>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</si>
  <si>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</si>
  <si>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</si>
  <si>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</si>
  <si>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</si>
  <si>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</si>
  <si>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</si>
  <si>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</si>
  <si>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</si>
  <si>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</si>
  <si>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</si>
  <si>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</si>
  <si>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</si>
  <si>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</si>
  <si>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</si>
  <si>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</si>
  <si>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</si>
  <si>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</si>
  <si>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</si>
  <si>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</si>
  <si>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</si>
  <si>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</si>
  <si>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</si>
  <si>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</si>
  <si>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</si>
  <si>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</si>
  <si>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</si>
  <si>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</si>
  <si>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</si>
  <si>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</si>
  <si>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</si>
  <si>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</si>
  <si>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</si>
  <si>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</si>
  <si>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</si>
  <si>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</si>
  <si>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</si>
  <si>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</si>
  <si>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</si>
  <si>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</si>
  <si>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</si>
  <si>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</si>
  <si>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</si>
  <si>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</si>
  <si>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</si>
  <si>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</si>
  <si>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</si>
  <si>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</si>
  <si>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</si>
  <si>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</si>
  <si>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</si>
  <si>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</si>
  <si>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</si>
  <si>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</si>
  <si>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</si>
  <si>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</si>
  <si>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</si>
  <si>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</si>
  <si>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</si>
  <si>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</si>
  <si>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</si>
  <si>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</si>
  <si>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</si>
  <si>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</si>
  <si>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</si>
  <si>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</si>
  <si>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</si>
  <si>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</si>
  <si>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</si>
  <si>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</si>
  <si>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</si>
  <si>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</si>
  <si>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</si>
  <si>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</si>
  <si>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</si>
  <si>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</si>
  <si>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</si>
  <si>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</si>
  <si>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</si>
  <si>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</si>
  <si>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</si>
  <si>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</si>
  <si>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</si>
  <si>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</si>
  <si>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</si>
  <si>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</si>
  <si>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</si>
  <si>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</si>
  <si>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</si>
  <si>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</si>
  <si>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</si>
  <si>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</si>
  <si>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</si>
  <si>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</si>
  <si>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</si>
  <si>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</si>
  <si>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</si>
  <si>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</si>
  <si>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</si>
  <si>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</si>
  <si>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</si>
  <si>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</si>
  <si>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</si>
  <si>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</si>
  <si>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</si>
  <si>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</si>
  <si>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</si>
  <si>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</si>
  <si>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</si>
  <si>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</si>
  <si>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</si>
  <si>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</si>
  <si>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</si>
  <si>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</si>
  <si>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</si>
  <si>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</si>
  <si>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</si>
  <si>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</si>
  <si>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</si>
  <si>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</si>
  <si>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</si>
  <si>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</si>
  <si>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</si>
  <si>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</si>
  <si>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</si>
  <si>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</si>
  <si>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</si>
  <si>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</si>
  <si>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</si>
  <si>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</si>
  <si>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</si>
  <si>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</si>
  <si>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</si>
  <si>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</si>
  <si>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</si>
  <si>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</si>
  <si>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</si>
  <si>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</si>
  <si>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</si>
  <si>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</si>
  <si>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</si>
  <si>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</si>
  <si>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</si>
  <si>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</si>
  <si>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</si>
  <si>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</si>
  <si>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</si>
  <si>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</si>
  <si>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</si>
  <si>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</si>
  <si>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</si>
  <si>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</si>
  <si>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</si>
  <si>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</si>
  <si>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</si>
  <si>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</si>
  <si>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</si>
  <si>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</si>
  <si>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</si>
  <si>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</si>
  <si>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</si>
  <si>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</si>
  <si>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</si>
  <si>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</si>
  <si>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</si>
  <si>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</si>
  <si>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</si>
  <si>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</si>
  <si>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</si>
  <si>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</si>
  <si>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</si>
  <si>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</si>
  <si>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</si>
  <si>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</si>
  <si>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</si>
  <si>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</si>
  <si>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</si>
  <si>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</si>
  <si>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</si>
  <si>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</si>
  <si>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</si>
  <si>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</si>
  <si>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</si>
  <si>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</si>
  <si>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</si>
  <si>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</si>
  <si>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</si>
  <si>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</si>
  <si>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</si>
  <si>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</si>
  <si>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</si>
  <si>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</si>
  <si>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</si>
  <si>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</si>
  <si>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</si>
  <si>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</si>
  <si>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</si>
  <si>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</si>
  <si>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</si>
  <si>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</si>
  <si>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</si>
  <si>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</si>
  <si>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</si>
  <si>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</si>
  <si>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</si>
  <si>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</si>
  <si>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</si>
  <si>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</si>
  <si>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</si>
  <si>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</si>
  <si>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</si>
  <si>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</si>
  <si>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</si>
  <si>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</si>
  <si>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</si>
  <si>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</si>
  <si>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</si>
  <si>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</si>
  <si>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</si>
  <si>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</si>
  <si>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</si>
  <si>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</si>
  <si>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</si>
  <si>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</si>
  <si>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</si>
  <si>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</si>
  <si>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</si>
  <si>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</si>
  <si>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</si>
  <si>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</si>
  <si>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</si>
  <si>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</si>
  <si>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</si>
  <si>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</si>
  <si>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</si>
  <si>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</si>
  <si>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</si>
  <si>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</si>
  <si>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</si>
  <si>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</si>
  <si>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</si>
  <si>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</si>
  <si>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</si>
  <si>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</si>
  <si>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</si>
  <si>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</si>
  <si>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</si>
  <si>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</si>
  <si>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</si>
  <si>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</si>
  <si>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</si>
  <si>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</si>
  <si>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</si>
  <si>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</si>
  <si>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</si>
  <si>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</si>
  <si>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</si>
  <si>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</si>
  <si>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</si>
  <si>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</si>
  <si>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</si>
  <si>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</si>
  <si>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</si>
  <si>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</si>
  <si>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</si>
  <si>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</si>
  <si>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</si>
  <si>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</si>
  <si>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</si>
  <si>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</si>
  <si>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</si>
  <si>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</si>
  <si>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</si>
  <si>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</si>
  <si>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</si>
  <si>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</si>
  <si>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</si>
  <si>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</si>
  <si>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</si>
  <si>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</si>
  <si>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</si>
  <si>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</si>
  <si>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</si>
  <si>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</si>
  <si>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</si>
  <si>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</si>
  <si>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</si>
  <si>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</si>
  <si>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</si>
  <si>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</si>
  <si>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</si>
  <si>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</si>
  <si>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</si>
  <si>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</si>
  <si>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</si>
  <si>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</si>
  <si>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</si>
  <si>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</si>
  <si>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</si>
  <si>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</si>
  <si>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</si>
  <si>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</si>
  <si>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</si>
  <si>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</si>
  <si>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</si>
  <si>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</si>
  <si>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</si>
  <si>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</si>
  <si>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</si>
  <si>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</si>
  <si>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</si>
  <si>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</si>
  <si>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</si>
  <si>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</si>
  <si>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</si>
  <si>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</si>
  <si>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</si>
  <si>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</si>
  <si>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</si>
  <si>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</si>
  <si>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</si>
  <si>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</si>
  <si>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</si>
  <si>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</si>
  <si>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</si>
  <si>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</si>
  <si>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</si>
  <si>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</si>
  <si>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</si>
  <si>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</si>
  <si>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</si>
  <si>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</si>
  <si>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</si>
  <si>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</si>
  <si>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</si>
  <si>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</si>
  <si>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</si>
  <si>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</si>
  <si>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</si>
  <si>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</si>
  <si>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</si>
  <si>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</si>
  <si>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</si>
  <si>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</si>
  <si>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</si>
  <si>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</si>
  <si>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</si>
  <si>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</si>
  <si>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</si>
  <si>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</si>
  <si>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</si>
  <si>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</si>
  <si>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</si>
  <si>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</si>
  <si>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</si>
  <si>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</si>
  <si>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</si>
  <si>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</si>
  <si>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</si>
  <si>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</si>
  <si>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</si>
  <si>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</si>
  <si>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</si>
  <si>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</si>
  <si>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</si>
  <si>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</si>
  <si>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</si>
  <si>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</si>
  <si>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</si>
  <si>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</si>
  <si>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</si>
  <si>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</si>
  <si>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</si>
  <si>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</si>
  <si>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</si>
  <si>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</si>
  <si>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</si>
  <si>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</si>
  <si>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</si>
  <si>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</si>
  <si>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</si>
  <si>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</si>
  <si>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</si>
  <si>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</si>
  <si>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</si>
  <si>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</si>
  <si>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</si>
  <si>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</si>
  <si>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</si>
  <si>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</si>
  <si>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</si>
  <si>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</si>
  <si>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</si>
  <si>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</si>
  <si>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</si>
  <si>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</si>
  <si>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</si>
  <si>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</si>
  <si>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</si>
  <si>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</si>
  <si>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</si>
  <si>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</si>
  <si>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</si>
  <si>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</si>
  <si>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</si>
  <si>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</si>
  <si>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</si>
  <si>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</si>
  <si>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</si>
  <si>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</si>
  <si>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</si>
  <si>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</si>
  <si>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</si>
  <si>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</si>
  <si>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</si>
  <si>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</si>
  <si>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</si>
  <si>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</si>
  <si>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</si>
  <si>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</si>
  <si>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</si>
  <si>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</si>
  <si>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</si>
  <si>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</si>
  <si>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</si>
  <si>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</si>
  <si>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</si>
  <si>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</si>
  <si>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</si>
  <si>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</si>
  <si>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</si>
  <si>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</si>
  <si>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</si>
  <si>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</si>
  <si>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</si>
  <si>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</si>
  <si>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</si>
  <si>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</si>
  <si>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</si>
  <si>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</si>
  <si>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</si>
  <si>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</si>
  <si>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</si>
  <si>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</si>
  <si>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</si>
  <si>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</si>
  <si>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</si>
  <si>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</si>
  <si>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</si>
  <si>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</si>
  <si>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</si>
  <si>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</si>
  <si>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</si>
  <si>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</si>
  <si>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</si>
  <si>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</si>
  <si>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</si>
  <si>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</si>
  <si>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</si>
  <si>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</si>
  <si>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</si>
  <si>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</si>
  <si>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</si>
  <si>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</si>
  <si>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</si>
  <si>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</si>
  <si>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</si>
  <si>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</si>
  <si>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</si>
  <si>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</si>
  <si>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</si>
  <si>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</si>
  <si>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</si>
  <si>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</si>
  <si>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</si>
  <si>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</si>
  <si>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</si>
  <si>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</si>
  <si>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</si>
  <si>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</si>
  <si>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</si>
  <si>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</si>
  <si>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</si>
  <si>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</si>
  <si>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</si>
  <si>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</si>
  <si>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</si>
  <si>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</si>
  <si>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</si>
  <si>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</si>
  <si>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</si>
  <si>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</si>
  <si>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</si>
  <si>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</si>
  <si>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</si>
  <si>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</si>
  <si>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</si>
  <si>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</si>
  <si>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</si>
  <si>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</si>
  <si>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</si>
  <si>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</si>
  <si>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</si>
  <si>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</si>
  <si>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</si>
  <si>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</si>
  <si>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</si>
  <si>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</si>
  <si>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</si>
  <si>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</si>
  <si>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</si>
  <si>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</si>
  <si>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</si>
  <si>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</si>
  <si>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</si>
  <si>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</si>
  <si>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</si>
  <si>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</si>
  <si>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</si>
  <si>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</si>
  <si>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</si>
  <si>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</si>
  <si>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</si>
  <si>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</si>
  <si>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</si>
  <si>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</si>
  <si>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</si>
  <si>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</si>
  <si>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</si>
  <si>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</si>
  <si>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</si>
  <si>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</si>
  <si>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</si>
  <si>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</si>
  <si>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</si>
  <si>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</si>
  <si>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</si>
  <si>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</si>
  <si>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</si>
  <si>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</si>
  <si>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</si>
  <si>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</si>
  <si>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</si>
  <si>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</si>
  <si>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</si>
  <si>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</si>
  <si>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</si>
  <si>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</si>
  <si>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</si>
  <si>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</si>
  <si>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</si>
  <si>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</si>
  <si>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</si>
  <si>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</si>
  <si>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</si>
  <si>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</si>
  <si>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</si>
  <si>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</si>
  <si>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</si>
  <si>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</si>
  <si>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</si>
  <si>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</si>
  <si>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</si>
  <si>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</si>
  <si>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</si>
  <si>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</si>
  <si>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</si>
  <si>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</si>
  <si>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</si>
  <si>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</si>
  <si>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</si>
  <si>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</si>
  <si>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</si>
  <si>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</si>
  <si>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</si>
  <si>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</si>
  <si>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</si>
  <si>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</si>
  <si>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</si>
  <si>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</si>
  <si>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</si>
  <si>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</si>
  <si>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</si>
  <si>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</si>
  <si>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</si>
  <si>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</si>
  <si>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</si>
  <si>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</si>
  <si>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</si>
  <si>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</si>
  <si>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</si>
  <si>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</si>
  <si>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</si>
  <si>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</si>
  <si>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</si>
  <si>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</si>
  <si>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</si>
  <si>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</si>
  <si>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</si>
  <si>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</si>
  <si>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</si>
  <si>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</si>
  <si>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</si>
  <si>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</si>
  <si>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</si>
  <si>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</si>
  <si>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</si>
  <si>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</si>
  <si>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</si>
  <si>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</si>
  <si>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</si>
  <si>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</si>
  <si>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</si>
  <si>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</si>
  <si>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</si>
  <si>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</si>
  <si>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</si>
  <si>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</si>
  <si>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</si>
  <si>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</si>
  <si>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</si>
  <si>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</si>
  <si>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</si>
  <si>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</si>
  <si>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</si>
  <si>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</si>
  <si>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</si>
  <si>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</si>
  <si>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</si>
  <si>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</si>
  <si>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</si>
  <si>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</si>
  <si>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</si>
  <si>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</si>
  <si>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</si>
  <si>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</si>
  <si>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</si>
  <si>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</si>
  <si>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</si>
  <si>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</si>
  <si>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</si>
  <si>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</si>
  <si>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</si>
  <si>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</si>
  <si>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</si>
  <si>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</si>
  <si>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</si>
  <si>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</si>
  <si>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</si>
  <si>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</si>
  <si>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</si>
  <si>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</si>
  <si>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</si>
  <si>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</si>
  <si>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</si>
  <si>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</si>
  <si>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</si>
  <si>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</si>
  <si>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</si>
  <si>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</si>
  <si>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</si>
  <si>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</si>
  <si>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</si>
  <si>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</si>
  <si>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</si>
  <si>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</si>
  <si>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</si>
  <si>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</si>
  <si>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</si>
  <si>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</si>
  <si>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</si>
  <si>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</si>
  <si>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</si>
  <si>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</si>
  <si>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</si>
  <si>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</si>
  <si>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</si>
  <si>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</si>
  <si>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</si>
  <si>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</si>
  <si>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</si>
  <si>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</si>
  <si>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</si>
  <si>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</si>
  <si>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</si>
  <si>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</si>
  <si>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</si>
  <si>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</si>
  <si>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</si>
  <si>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</si>
  <si>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</si>
  <si>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</si>
  <si>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</si>
  <si>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</si>
  <si>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</si>
  <si>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</si>
  <si>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</si>
  <si>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</si>
  <si>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</si>
  <si>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</si>
  <si>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</si>
  <si>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</si>
  <si>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</si>
  <si>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</si>
  <si>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</si>
  <si>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</si>
  <si>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</si>
  <si>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</si>
  <si>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</si>
  <si>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</si>
  <si>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</si>
  <si>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</si>
  <si>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</si>
  <si>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</si>
  <si>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</si>
  <si>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</si>
  <si>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</si>
  <si>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</si>
  <si>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</si>
  <si>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</si>
  <si>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</si>
  <si>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</si>
  <si>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</si>
  <si>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</si>
  <si>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</si>
  <si>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</si>
  <si>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</si>
  <si>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</si>
  <si>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</si>
  <si>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</si>
  <si>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</si>
  <si>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</si>
  <si>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</si>
  <si>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</si>
  <si>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</si>
  <si>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</si>
  <si>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</si>
  <si>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</si>
  <si>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</si>
  <si>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</si>
  <si>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</si>
  <si>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</si>
  <si>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</si>
  <si>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</si>
  <si>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</si>
  <si>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</si>
  <si>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</si>
  <si>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</si>
  <si>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</si>
  <si>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</si>
  <si>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</si>
  <si>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</si>
  <si>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</si>
  <si>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</si>
  <si>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</si>
  <si>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</si>
  <si>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</si>
  <si>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</si>
  <si>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</si>
  <si>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</si>
  <si>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</si>
  <si>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</si>
  <si>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</si>
  <si>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</si>
  <si>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</si>
  <si>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</si>
  <si>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</si>
  <si>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</si>
  <si>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</si>
  <si>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</si>
  <si>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</si>
  <si>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</si>
  <si>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</si>
  <si>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</si>
  <si>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</si>
  <si>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</si>
  <si>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</si>
  <si>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</si>
  <si>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</si>
  <si>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</si>
  <si>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</si>
  <si>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</si>
  <si>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</si>
  <si>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</si>
  <si>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</si>
  <si>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</si>
  <si>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</si>
  <si>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</si>
  <si>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</si>
  <si>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</si>
  <si>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</si>
  <si>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</si>
  <si>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</si>
  <si>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</si>
  <si>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</si>
  <si>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</si>
  <si>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</si>
  <si>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</si>
  <si>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</si>
  <si>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</si>
  <si>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</si>
  <si>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</si>
  <si>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</si>
  <si>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</si>
  <si>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</si>
  <si>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</si>
  <si>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</si>
  <si>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</si>
  <si>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</si>
  <si>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</si>
  <si>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</si>
  <si>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</si>
  <si>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</si>
  <si>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</si>
  <si>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</si>
  <si>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</si>
  <si>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</si>
  <si>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</si>
  <si>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</si>
  <si>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</si>
  <si>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</si>
  <si>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</si>
  <si>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</si>
  <si>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</si>
  <si>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</si>
  <si>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</si>
  <si>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</si>
  <si>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</si>
  <si>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</si>
  <si>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</si>
  <si>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</si>
  <si>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</si>
  <si>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</si>
  <si>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</si>
  <si>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</si>
  <si>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</si>
  <si>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</si>
  <si>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</si>
  <si>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</si>
  <si>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</si>
  <si>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</si>
  <si>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</si>
  <si>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</si>
  <si>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</si>
  <si>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</si>
  <si>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</si>
  <si>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</si>
  <si>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</si>
  <si>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</si>
  <si>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</si>
  <si>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</si>
  <si>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</si>
  <si>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</si>
  <si>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</si>
  <si>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</si>
  <si>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</si>
  <si>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</si>
  <si>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</si>
  <si>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</si>
  <si>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</si>
  <si>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</si>
  <si>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</si>
  <si>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</si>
  <si>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</si>
  <si>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</si>
  <si>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</si>
  <si>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</si>
  <si>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</si>
  <si>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</si>
  <si>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</si>
  <si>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</si>
  <si>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</si>
  <si>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</si>
  <si>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</si>
  <si>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</si>
  <si>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</si>
  <si>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</si>
  <si>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</si>
  <si>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</si>
  <si>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</si>
  <si>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</si>
  <si>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</si>
  <si>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</si>
  <si>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</si>
  <si>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</si>
  <si>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</si>
  <si>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</si>
  <si>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</si>
  <si>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</si>
  <si>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</si>
  <si>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</si>
  <si>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</si>
  <si>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</si>
  <si>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</si>
  <si>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</si>
  <si>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</si>
  <si>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</si>
  <si>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</si>
  <si>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</si>
  <si>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</si>
  <si>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</si>
  <si>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</si>
  <si>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</si>
  <si>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</si>
  <si>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</si>
  <si>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</si>
  <si>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</si>
  <si>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</si>
  <si>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</si>
  <si>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</si>
  <si>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</si>
  <si>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</si>
  <si>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</si>
  <si>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</si>
  <si>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</si>
  <si>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</si>
  <si>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</si>
  <si>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</si>
  <si>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</si>
  <si>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</si>
  <si>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</si>
  <si>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</si>
  <si>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</si>
  <si>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</si>
  <si>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</si>
  <si>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</si>
  <si>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</si>
  <si>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</si>
  <si>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</si>
  <si>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</si>
  <si>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</si>
  <si>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</si>
  <si>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</si>
  <si>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</si>
  <si>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</si>
  <si>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</si>
  <si>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</si>
  <si>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</si>
  <si>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</si>
  <si>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</si>
  <si>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</si>
  <si>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</si>
  <si>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</si>
  <si>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</si>
  <si>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</si>
  <si>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</si>
  <si>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</si>
  <si>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</si>
  <si>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</si>
  <si>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</si>
  <si>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</si>
  <si>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</si>
  <si>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</si>
  <si>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</si>
  <si>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</si>
  <si>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</si>
  <si>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</si>
  <si>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</si>
  <si>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</si>
  <si>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</si>
  <si>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</si>
  <si>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</si>
  <si>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</si>
  <si>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</si>
  <si>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</si>
  <si>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</si>
  <si>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</si>
  <si>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</si>
  <si>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</si>
  <si>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</si>
  <si>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</si>
  <si>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</si>
  <si>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</si>
  <si>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</si>
  <si>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</si>
  <si>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</si>
  <si>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</si>
  <si>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</si>
  <si>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</si>
  <si>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</si>
  <si>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</si>
  <si>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</si>
  <si>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</si>
  <si>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</si>
  <si>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</si>
  <si>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</si>
  <si>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</si>
  <si>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</si>
  <si>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</si>
  <si>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</si>
  <si>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</si>
  <si>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</si>
  <si>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</si>
  <si>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</si>
  <si>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</si>
  <si>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</si>
  <si>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</si>
  <si>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</si>
  <si>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</si>
  <si>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</si>
  <si>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</si>
  <si>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</si>
  <si>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</si>
  <si>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</si>
  <si>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</si>
  <si>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</si>
  <si>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</si>
  <si>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</si>
  <si>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</si>
  <si>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</si>
  <si>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</si>
  <si>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</si>
  <si>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</si>
  <si>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</si>
  <si>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</si>
  <si>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</si>
  <si>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</si>
  <si>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</si>
  <si>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</si>
  <si>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</si>
  <si>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</si>
  <si>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</si>
  <si>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</si>
  <si>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</si>
  <si>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</si>
  <si>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</si>
  <si>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</si>
  <si>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</si>
  <si>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</si>
  <si>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</si>
  <si>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</si>
  <si>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</si>
  <si>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</si>
  <si>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</si>
  <si>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</si>
  <si>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</si>
  <si>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</si>
  <si>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</si>
  <si>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</si>
  <si>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</si>
  <si>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</si>
  <si>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</si>
  <si>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</si>
  <si>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</si>
  <si>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</si>
  <si>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</si>
  <si>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</si>
  <si>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</si>
  <si>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</si>
  <si>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</si>
  <si>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</si>
  <si>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</si>
  <si>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</si>
  <si>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</si>
  <si>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</si>
  <si>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</si>
  <si>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</si>
  <si>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</si>
  <si>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</si>
  <si>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</si>
  <si>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</si>
  <si>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</si>
  <si>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</si>
  <si>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</si>
  <si>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</si>
  <si>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</si>
  <si>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</si>
  <si>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</si>
  <si>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</si>
  <si>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</si>
  <si>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</si>
  <si>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</si>
  <si>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</si>
  <si>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</si>
  <si>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</si>
  <si>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</si>
  <si>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</si>
  <si>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</si>
  <si>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</si>
  <si>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</si>
  <si>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</si>
  <si>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</si>
  <si>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</si>
  <si>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</si>
  <si>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</si>
  <si>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</si>
  <si>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</si>
  <si>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</si>
  <si>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</si>
  <si>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</si>
  <si>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</si>
  <si>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</si>
  <si>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</si>
  <si>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</si>
  <si>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</si>
  <si>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</si>
  <si>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</si>
  <si>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</si>
  <si>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</si>
  <si>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</si>
  <si>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</si>
  <si>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</si>
  <si>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</si>
  <si>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</si>
  <si>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</si>
  <si>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</si>
  <si>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</si>
  <si>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</si>
  <si>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</si>
  <si>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</si>
  <si>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</si>
  <si>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</si>
  <si>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</si>
  <si>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</si>
  <si>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</si>
  <si>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</si>
  <si>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</si>
  <si>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</si>
  <si>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</si>
  <si>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</si>
  <si>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</si>
  <si>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</si>
  <si>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</si>
  <si>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</si>
  <si>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</si>
  <si>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</si>
  <si>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</si>
  <si>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</si>
  <si>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</si>
  <si>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</si>
  <si>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</si>
  <si>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</si>
  <si>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</si>
  <si>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</si>
  <si>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</si>
  <si>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</si>
  <si>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</si>
  <si>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</si>
  <si>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</si>
  <si>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</si>
  <si>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</si>
  <si>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</si>
  <si>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</si>
  <si>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</si>
  <si>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</si>
  <si>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</si>
  <si>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</si>
  <si>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</si>
  <si>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</si>
  <si>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</si>
  <si>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</si>
  <si>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</si>
  <si>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</si>
  <si>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</si>
  <si>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</si>
  <si>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</si>
  <si>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</si>
  <si>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</si>
  <si>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</si>
  <si>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</si>
  <si>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</si>
  <si>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</si>
  <si>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</si>
  <si>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</si>
  <si>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</si>
  <si>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</si>
  <si>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</si>
  <si>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</si>
  <si>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</si>
  <si>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</si>
  <si>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</si>
  <si>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</si>
  <si>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</si>
  <si>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</si>
  <si>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</si>
  <si>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</si>
  <si>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</si>
  <si>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</si>
  <si>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</si>
  <si>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</si>
  <si>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</si>
  <si>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</si>
  <si>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</si>
  <si>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</si>
  <si>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</si>
  <si>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</si>
  <si>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</si>
  <si>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</si>
  <si>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</si>
  <si>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</si>
  <si>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</si>
  <si>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</si>
  <si>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</si>
  <si>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</si>
  <si>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</si>
  <si>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</si>
  <si>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</si>
  <si>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</si>
  <si>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</si>
  <si>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</si>
  <si>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</si>
  <si>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</si>
  <si>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</si>
  <si>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</si>
  <si>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</si>
  <si>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</si>
  <si>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</si>
  <si>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</si>
  <si>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</si>
  <si>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</si>
  <si>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</si>
  <si>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</si>
  <si>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</si>
  <si>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</si>
  <si>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</si>
  <si>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</si>
  <si>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</si>
  <si>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</si>
  <si>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</si>
  <si>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</si>
  <si>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</si>
  <si>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</si>
  <si>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</si>
  <si>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</si>
  <si>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</si>
  <si>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</si>
  <si>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</si>
  <si>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</si>
  <si>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</si>
  <si>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</si>
  <si>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</si>
  <si>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</si>
  <si>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</si>
  <si>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</si>
  <si>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</si>
  <si>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</si>
  <si>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</si>
  <si>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</si>
  <si>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</si>
  <si>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</si>
  <si>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</si>
  <si>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</si>
  <si>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</si>
  <si>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</si>
  <si>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</si>
  <si>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</si>
  <si>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</si>
  <si>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</si>
  <si>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</si>
  <si>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</si>
  <si>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</si>
  <si>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</si>
  <si>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</si>
  <si>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</si>
  <si>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</si>
  <si>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</si>
  <si>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</si>
  <si>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</si>
  <si>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</si>
  <si>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</si>
  <si>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</si>
  <si>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</si>
  <si>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</si>
  <si>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</si>
  <si>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</si>
  <si>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</si>
  <si>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</si>
  <si>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</si>
  <si>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</si>
  <si>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</si>
  <si>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</si>
  <si>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</si>
  <si>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</si>
  <si>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</si>
  <si>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</si>
  <si>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</si>
  <si>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</si>
  <si>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</si>
  <si>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</si>
  <si>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</si>
  <si>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</si>
  <si>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</si>
  <si>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</si>
  <si>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</si>
  <si>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</si>
  <si>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</si>
  <si>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</si>
  <si>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</si>
  <si>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</si>
  <si>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</si>
  <si>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</si>
  <si>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</si>
  <si>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</si>
  <si>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</si>
  <si>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</si>
  <si>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</si>
  <si>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</si>
  <si>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</si>
  <si>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</si>
  <si>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</si>
  <si>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</si>
  <si>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</si>
  <si>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</si>
  <si>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</si>
  <si>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</si>
  <si>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</si>
  <si>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</si>
  <si>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</si>
  <si>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</si>
  <si>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</si>
  <si>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</si>
  <si>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</si>
  <si>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</si>
  <si>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</si>
  <si>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</si>
  <si>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</si>
  <si>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</si>
  <si>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</si>
  <si>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</si>
  <si>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</si>
  <si>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</si>
  <si>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</si>
  <si>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</si>
  <si>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</si>
  <si>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</si>
  <si>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</si>
  <si>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</si>
  <si>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</si>
  <si>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</si>
  <si>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</si>
  <si>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</si>
  <si>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</si>
  <si>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</si>
  <si>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</si>
  <si>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</si>
  <si>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</si>
  <si>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</si>
  <si>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</si>
  <si>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</si>
  <si>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</si>
  <si>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</si>
  <si>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</si>
  <si>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</si>
  <si>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</si>
  <si>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</si>
  <si>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</si>
  <si>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</si>
  <si>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</si>
  <si>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</si>
  <si>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</si>
  <si>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</si>
  <si>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</si>
  <si>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</si>
  <si>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</si>
  <si>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</si>
  <si>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</si>
  <si>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</si>
  <si>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</si>
  <si>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</si>
  <si>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</si>
  <si>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</si>
  <si>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</si>
  <si>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</si>
  <si>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</si>
  <si>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</si>
  <si>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</si>
  <si>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</si>
  <si>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</si>
  <si>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</si>
  <si>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</si>
  <si>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</si>
  <si>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</si>
  <si>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</si>
  <si>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</si>
  <si>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</si>
  <si>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</si>
  <si>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</si>
  <si>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</si>
  <si>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</si>
  <si>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</si>
  <si>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</si>
  <si>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</si>
  <si>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</si>
  <si>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</si>
  <si>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</si>
  <si>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</si>
  <si>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</si>
  <si>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</si>
  <si>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</si>
  <si>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</si>
  <si>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</si>
  <si>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</si>
  <si>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</si>
  <si>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</si>
  <si>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</si>
  <si>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</si>
  <si>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</si>
  <si>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</si>
  <si>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</si>
  <si>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</si>
  <si>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</si>
  <si>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</si>
  <si>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</si>
  <si>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</si>
  <si>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</si>
  <si>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</si>
  <si>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</si>
  <si>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</si>
  <si>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</si>
  <si>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</si>
  <si>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</si>
  <si>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</si>
  <si>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</si>
  <si>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</si>
  <si>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</si>
  <si>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</si>
  <si>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</si>
  <si>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</si>
  <si>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</si>
  <si>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</si>
  <si>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</si>
  <si>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</si>
  <si>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</si>
  <si>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</si>
  <si>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</si>
  <si>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</si>
  <si>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</si>
  <si>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</si>
  <si>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</si>
  <si>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</si>
  <si>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</si>
  <si>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</si>
  <si>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</si>
  <si>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</si>
  <si>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</si>
  <si>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</si>
  <si>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</si>
  <si>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</si>
  <si>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</si>
  <si>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</si>
  <si>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</si>
  <si>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</si>
  <si>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</si>
  <si>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</si>
  <si>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</si>
  <si>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</si>
  <si>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</si>
  <si>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</si>
  <si>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</si>
  <si>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</si>
  <si>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</si>
  <si>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</si>
  <si>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</si>
  <si>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</si>
  <si>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</si>
  <si>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</si>
  <si>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</si>
  <si>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</si>
  <si>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</si>
  <si>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</si>
  <si>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</si>
  <si>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</si>
  <si>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</si>
  <si>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</si>
  <si>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</si>
  <si>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</si>
  <si>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</si>
  <si>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</si>
  <si>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</si>
  <si>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</si>
  <si>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</si>
  <si>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</si>
  <si>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</si>
  <si>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</si>
  <si>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</si>
  <si>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</si>
  <si>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</si>
  <si>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</si>
  <si>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</si>
  <si>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</si>
  <si>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</si>
  <si>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</si>
  <si>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</si>
  <si>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</si>
  <si>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</si>
  <si>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</si>
  <si>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</si>
  <si>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</si>
  <si>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</si>
  <si>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</si>
  <si>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</si>
  <si>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</si>
  <si>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</si>
  <si>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</si>
  <si>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</si>
  <si>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</si>
  <si>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</si>
  <si>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</si>
  <si>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</si>
  <si>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</si>
  <si>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</si>
  <si>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</si>
  <si>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</si>
  <si>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</si>
  <si>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</si>
  <si>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</si>
  <si>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</si>
  <si>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</si>
  <si>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</si>
  <si>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</si>
  <si>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</si>
  <si>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</si>
  <si>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</si>
  <si>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</si>
  <si>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</si>
  <si>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</si>
  <si>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</si>
  <si>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</si>
  <si>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</si>
  <si>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</si>
  <si>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</si>
  <si>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</si>
  <si>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</si>
  <si>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</si>
  <si>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</si>
  <si>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</si>
  <si>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</si>
  <si>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</si>
  <si>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</si>
  <si>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</si>
  <si>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</si>
  <si>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</si>
  <si>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</si>
  <si>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</si>
  <si>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</si>
  <si>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</si>
  <si>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</si>
  <si>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</si>
  <si>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</si>
  <si>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</si>
  <si>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</si>
  <si>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</si>
  <si>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</si>
  <si>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</si>
  <si>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</si>
  <si>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</si>
  <si>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</si>
  <si>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</si>
  <si>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</si>
  <si>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</si>
  <si>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</si>
  <si>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</si>
  <si>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</si>
  <si>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</si>
  <si>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</si>
  <si>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</si>
  <si>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</si>
  <si>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</si>
  <si>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</si>
  <si>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</si>
  <si>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</si>
  <si>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</si>
  <si>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</si>
  <si>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</si>
  <si>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</si>
  <si>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</si>
  <si>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</si>
  <si>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</si>
  <si>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</si>
  <si>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</si>
  <si>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</si>
  <si>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</si>
  <si>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</si>
  <si>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</si>
  <si>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</si>
  <si>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</si>
  <si>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</si>
  <si>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</si>
  <si>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</si>
  <si>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</si>
  <si>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</si>
  <si>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</si>
  <si>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</si>
  <si>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</si>
  <si>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</si>
  <si>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</si>
  <si>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</si>
  <si>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</si>
  <si>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</si>
  <si>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</si>
  <si>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</si>
  <si>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</si>
  <si>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</si>
  <si>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</si>
  <si>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</si>
  <si>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</si>
  <si>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</si>
  <si>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</si>
  <si>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</si>
  <si>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</si>
  <si>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</si>
  <si>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</si>
  <si>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</si>
  <si>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</si>
  <si>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</si>
  <si>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</si>
  <si>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</si>
  <si>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</si>
  <si>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</si>
  <si>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</si>
  <si>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</si>
  <si>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</si>
  <si>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</si>
  <si>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</si>
  <si>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</si>
  <si>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</si>
  <si>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</si>
  <si>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</si>
  <si>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</si>
  <si>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</si>
  <si>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</si>
  <si>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</si>
  <si>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</si>
  <si>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</si>
  <si>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</si>
  <si>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</si>
  <si>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</si>
  <si>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</si>
  <si>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</si>
  <si>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</si>
  <si>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</si>
  <si>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</si>
  <si>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</si>
  <si>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</si>
  <si>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</si>
  <si>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</si>
  <si>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</si>
  <si>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</si>
  <si>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</si>
  <si>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</si>
  <si>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</si>
  <si>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</si>
  <si>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</si>
  <si>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</si>
  <si>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</si>
  <si>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</si>
  <si>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</si>
  <si>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</si>
  <si>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</si>
  <si>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</si>
  <si>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</si>
  <si>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</si>
  <si>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</si>
  <si>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</si>
  <si>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</si>
  <si>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</si>
  <si>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</si>
  <si>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</si>
  <si>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</si>
  <si>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</si>
  <si>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</si>
  <si>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</si>
  <si>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</si>
  <si>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</si>
  <si>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</si>
  <si>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</si>
  <si>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</si>
  <si>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</si>
  <si>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</si>
  <si>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</si>
  <si>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</si>
  <si>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</si>
  <si>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</si>
  <si>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</si>
  <si>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</si>
  <si>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</si>
  <si>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</si>
  <si>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</si>
  <si>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</si>
  <si>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</si>
  <si>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</si>
  <si>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</si>
  <si>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</si>
  <si>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</si>
  <si>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</si>
  <si>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</si>
  <si>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</si>
  <si>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</si>
  <si>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</si>
  <si>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</si>
  <si>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</si>
  <si>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</si>
  <si>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</si>
  <si>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</si>
  <si>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</si>
  <si>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</si>
  <si>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</si>
  <si>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</si>
  <si>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</si>
  <si>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</si>
  <si>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</si>
  <si>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</si>
  <si>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</si>
  <si>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</si>
  <si>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</si>
  <si>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</si>
  <si>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</si>
  <si>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</si>
  <si>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</si>
  <si>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</si>
  <si>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</si>
  <si>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</si>
  <si>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</si>
  <si>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</si>
  <si>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</si>
  <si>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</si>
  <si>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</si>
  <si>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</si>
  <si>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</si>
  <si>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</si>
  <si>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</si>
  <si>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</si>
  <si>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</si>
  <si>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</si>
  <si>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</si>
  <si>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</si>
  <si>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</si>
  <si>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</si>
  <si>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</si>
  <si>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</si>
  <si>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</si>
  <si>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</si>
  <si>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</si>
  <si>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</si>
  <si>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</si>
  <si>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</si>
  <si>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</si>
  <si>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</si>
  <si>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</si>
  <si>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</si>
  <si>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</si>
  <si>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</si>
  <si>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</si>
  <si>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</si>
  <si>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</si>
  <si>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</si>
  <si>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</si>
  <si>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</si>
  <si>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</si>
  <si>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</si>
  <si>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</si>
  <si>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</si>
  <si>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</si>
  <si>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</si>
  <si>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</si>
  <si>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</si>
  <si>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</si>
  <si>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</si>
  <si>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</si>
  <si>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</si>
  <si>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</si>
  <si>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</si>
  <si>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</si>
  <si>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</si>
  <si>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</si>
  <si>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</si>
  <si>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</si>
  <si>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</si>
  <si>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</si>
  <si>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</si>
  <si>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</si>
  <si>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</si>
  <si>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</si>
  <si>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</si>
  <si>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</si>
  <si>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</si>
  <si>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</si>
  <si>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</si>
  <si>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</si>
  <si>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</si>
  <si>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</si>
  <si>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</si>
  <si>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</si>
  <si>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</si>
  <si>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</si>
  <si>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</si>
  <si>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</si>
  <si>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</si>
  <si>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</si>
  <si>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</si>
  <si>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</si>
  <si>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</si>
  <si>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</si>
  <si>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</si>
  <si>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</si>
  <si>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</si>
  <si>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</si>
  <si>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</si>
  <si>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</si>
  <si>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</si>
  <si>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</si>
  <si>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</si>
  <si>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</si>
  <si>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</si>
  <si>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</si>
  <si>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</si>
  <si>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</si>
  <si>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</si>
  <si>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</si>
  <si>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</si>
  <si>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</si>
  <si>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</si>
  <si>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</si>
  <si>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</si>
  <si>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</si>
  <si>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</si>
  <si>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</si>
  <si>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</si>
  <si>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</si>
  <si>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</si>
  <si>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</si>
  <si>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</si>
  <si>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</si>
  <si>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</si>
  <si>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</si>
  <si>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</si>
  <si>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</si>
  <si>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</si>
  <si>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</si>
  <si>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</si>
  <si>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</si>
  <si>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</si>
  <si>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</si>
  <si>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</si>
  <si>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</si>
  <si>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</si>
  <si>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</si>
  <si>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</si>
  <si>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</si>
  <si>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</si>
  <si>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</si>
  <si>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</si>
  <si>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</si>
  <si>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</si>
  <si>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</si>
  <si>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</si>
  <si>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</si>
  <si>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</si>
  <si>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</si>
  <si>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</si>
  <si>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</si>
  <si>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</si>
  <si>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</si>
  <si>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</si>
  <si>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</si>
  <si>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</si>
  <si>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</si>
  <si>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</si>
  <si>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</si>
  <si>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</si>
  <si>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</si>
  <si>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</si>
  <si>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</si>
  <si>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</si>
  <si>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</si>
  <si>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</si>
  <si>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</si>
  <si>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</si>
  <si>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</si>
  <si>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</si>
  <si>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</si>
  <si>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</si>
  <si>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</si>
  <si>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</si>
  <si>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</si>
  <si>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</si>
  <si>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</si>
  <si>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</si>
  <si>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</si>
  <si>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</si>
  <si>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</si>
  <si>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</si>
  <si>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</si>
  <si>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</si>
  <si>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</si>
  <si>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</si>
  <si>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</si>
  <si>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</si>
  <si>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</si>
  <si>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</si>
  <si>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</si>
  <si>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</si>
  <si>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</si>
  <si>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</si>
  <si>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</si>
  <si>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</si>
  <si>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</si>
  <si>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</si>
  <si>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</si>
  <si>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</si>
  <si>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</si>
  <si>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</si>
  <si>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</si>
  <si>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</si>
  <si>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</si>
  <si>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</si>
  <si>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</si>
  <si>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</si>
  <si>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</si>
  <si>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</si>
  <si>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</si>
  <si>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</si>
  <si>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</si>
  <si>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</si>
  <si>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</si>
  <si>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</si>
  <si>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</si>
  <si>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</si>
  <si>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</si>
  <si>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</si>
  <si>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</si>
  <si>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</si>
  <si>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</si>
  <si>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</si>
  <si>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</si>
  <si>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</si>
  <si>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</si>
  <si>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</si>
  <si>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</si>
  <si>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</si>
  <si>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</si>
  <si>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</si>
  <si>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</si>
  <si>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</si>
  <si>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</si>
  <si>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</si>
  <si>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</si>
  <si>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</si>
  <si>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</si>
  <si>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</si>
  <si>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</si>
  <si>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</si>
  <si>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</si>
  <si>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</si>
  <si>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</si>
  <si>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</si>
  <si>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</si>
  <si>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</si>
  <si>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</si>
  <si>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</si>
  <si>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</si>
  <si>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</si>
  <si>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</si>
  <si>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</si>
  <si>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</si>
  <si>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</si>
  <si>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</si>
  <si>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</si>
  <si>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</si>
  <si>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</si>
  <si>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</si>
  <si>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</si>
  <si>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</si>
  <si>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</si>
  <si>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</si>
  <si>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</si>
  <si>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</si>
  <si>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</si>
  <si>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</si>
  <si>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</si>
  <si>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</si>
  <si>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</si>
  <si>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</si>
  <si>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</si>
  <si>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</si>
  <si>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</si>
  <si>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</si>
  <si>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</si>
  <si>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</si>
  <si>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</si>
  <si>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</si>
  <si>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</si>
  <si>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</si>
  <si>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</si>
  <si>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</si>
  <si>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</si>
  <si>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</si>
  <si>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</si>
  <si>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</si>
  <si>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</si>
  <si>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</si>
  <si>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</si>
  <si>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</si>
  <si>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</si>
  <si>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</si>
  <si>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</si>
  <si>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</si>
  <si>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</si>
  <si>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</si>
  <si>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</si>
  <si>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</si>
  <si>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</si>
  <si>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</si>
  <si>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</si>
  <si>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</si>
  <si>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</si>
  <si>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</si>
  <si>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</si>
  <si>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</si>
  <si>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</si>
  <si>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</si>
  <si>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</si>
  <si>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</si>
  <si>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</si>
  <si>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</si>
  <si>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</si>
  <si>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</si>
  <si>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</si>
  <si>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</si>
  <si>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</si>
  <si>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</si>
  <si>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</si>
  <si>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</si>
  <si>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</si>
  <si>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</si>
  <si>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</si>
  <si>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</si>
  <si>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</si>
  <si>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</si>
  <si>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</si>
  <si>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</si>
  <si>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</si>
  <si>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</si>
  <si>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</si>
  <si>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</si>
  <si>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</si>
  <si>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</si>
  <si>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</si>
  <si>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</si>
  <si>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</si>
  <si>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</si>
  <si>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</si>
  <si>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</si>
  <si>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</si>
  <si>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</si>
  <si>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</si>
  <si>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</si>
  <si>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</si>
  <si>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</si>
  <si>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</si>
  <si>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</si>
  <si>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</si>
  <si>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</si>
  <si>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</si>
  <si>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</si>
  <si>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</si>
  <si>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</si>
  <si>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</si>
  <si>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</si>
  <si>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</si>
  <si>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</si>
  <si>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</si>
  <si>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</si>
  <si>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</si>
  <si>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</si>
  <si>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</si>
  <si>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</si>
  <si>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</si>
  <si>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</si>
  <si>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</si>
  <si>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</si>
  <si>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</si>
  <si>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</si>
  <si>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</si>
  <si>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</si>
  <si>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</si>
  <si>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</si>
  <si>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</si>
  <si>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</si>
  <si>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</si>
  <si>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</si>
  <si>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</si>
  <si>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</si>
  <si>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</si>
  <si>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</si>
  <si>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</si>
  <si>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</si>
  <si>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</si>
  <si>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</si>
  <si>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</si>
  <si>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</si>
  <si>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</si>
  <si>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</si>
  <si>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</si>
  <si>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</si>
  <si>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</si>
  <si>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</si>
  <si>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</si>
  <si>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</si>
  <si>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</si>
  <si>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</si>
  <si>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</si>
  <si>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</si>
  <si>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</si>
  <si>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</si>
  <si>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</si>
  <si>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</si>
  <si>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</si>
  <si>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</si>
  <si>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</si>
  <si>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</si>
  <si>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</si>
  <si>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</si>
  <si>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</si>
  <si>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</si>
  <si>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</si>
  <si>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</si>
  <si>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</si>
  <si>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</si>
  <si>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</si>
  <si>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</si>
  <si>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</si>
  <si>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</si>
  <si>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</si>
  <si>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</si>
  <si>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</si>
  <si>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</si>
  <si>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</si>
  <si>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</si>
  <si>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</si>
  <si>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</si>
  <si>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</si>
  <si>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</si>
  <si>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</si>
  <si>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</si>
  <si>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</si>
  <si>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</si>
  <si>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</si>
  <si>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</si>
  <si>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</si>
  <si>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</si>
  <si>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</si>
  <si>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</si>
  <si>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</si>
  <si>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</si>
  <si>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</si>
  <si>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</si>
  <si>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</si>
  <si>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</si>
  <si>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</si>
  <si>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</si>
  <si>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</si>
  <si>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</si>
  <si>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</si>
  <si>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</si>
  <si>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</si>
  <si>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</si>
  <si>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</si>
  <si>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</si>
  <si>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</si>
  <si>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</si>
  <si>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</si>
  <si>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</si>
  <si>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</si>
  <si>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</si>
  <si>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</si>
  <si>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</si>
  <si>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</si>
  <si>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</si>
  <si>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</si>
  <si>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</si>
  <si>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</si>
  <si>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</si>
  <si>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</si>
  <si>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</si>
  <si>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</si>
  <si>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</si>
  <si>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</si>
  <si>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</si>
  <si>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</si>
  <si>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</si>
  <si>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</si>
  <si>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</si>
  <si>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</si>
  <si>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</si>
  <si>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</si>
  <si>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</si>
  <si>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</si>
  <si>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</si>
  <si>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</si>
  <si>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</si>
  <si>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</si>
  <si>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</si>
  <si>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</si>
  <si>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</si>
  <si>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</si>
  <si>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</si>
  <si>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</si>
  <si>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</si>
  <si>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</si>
  <si>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</si>
  <si>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</si>
  <si>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</si>
  <si>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</si>
  <si>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</si>
  <si>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</si>
  <si>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</si>
  <si>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</si>
  <si>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</si>
  <si>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</si>
  <si>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</si>
  <si>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</si>
  <si>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</si>
  <si>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</si>
  <si>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</si>
  <si>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</si>
  <si>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</si>
  <si>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</si>
  <si>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</si>
  <si>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</si>
  <si>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</si>
  <si>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</si>
  <si>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</si>
  <si>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</si>
  <si>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</si>
  <si>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</si>
  <si>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</si>
  <si>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</si>
  <si>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</si>
  <si>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</si>
  <si>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</si>
  <si>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</si>
  <si>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</si>
  <si>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</si>
  <si>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</si>
  <si>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</si>
  <si>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</si>
  <si>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</si>
  <si>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</si>
  <si>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</si>
  <si>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</si>
  <si>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</si>
  <si>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</si>
  <si>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</si>
  <si>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</si>
  <si>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</si>
  <si>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</si>
  <si>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</si>
  <si>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</si>
  <si>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</si>
  <si>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</si>
  <si>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</si>
  <si>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</si>
  <si>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</si>
  <si>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</si>
  <si>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</si>
  <si>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</si>
  <si>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</si>
  <si>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</si>
  <si>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</si>
  <si>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</si>
  <si>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</si>
  <si>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</si>
  <si>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</si>
  <si>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</si>
  <si>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</si>
  <si>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</si>
  <si>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</si>
  <si>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</si>
  <si>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</si>
  <si>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</si>
  <si>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</si>
  <si>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</si>
  <si>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</si>
  <si>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</si>
  <si>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</si>
  <si>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</si>
  <si>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</si>
  <si>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</si>
  <si>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</si>
  <si>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</si>
  <si>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</si>
  <si>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</si>
  <si>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</si>
  <si>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</si>
  <si>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</si>
  <si>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</si>
  <si>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</si>
  <si>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</si>
  <si>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</si>
  <si>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</si>
  <si>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</si>
  <si>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</si>
  <si>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</si>
  <si>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</si>
  <si>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</si>
  <si>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</si>
  <si>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</si>
  <si>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</si>
  <si>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</si>
  <si>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</si>
  <si>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</si>
  <si>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</si>
  <si>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</si>
  <si>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</si>
  <si>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</si>
  <si>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</si>
  <si>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</si>
  <si>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</si>
  <si>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</si>
  <si>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</si>
  <si>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</si>
  <si>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</si>
  <si>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</si>
  <si>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</si>
  <si>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</si>
  <si>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</si>
  <si>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</si>
  <si>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</si>
  <si>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</si>
  <si>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</si>
  <si>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</si>
  <si>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</si>
  <si>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</si>
  <si>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</si>
  <si>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</si>
  <si>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</si>
  <si>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</si>
  <si>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</si>
  <si>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</si>
  <si>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</si>
  <si>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</si>
  <si>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</si>
  <si>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</si>
  <si>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</si>
  <si>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</si>
  <si>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</si>
  <si>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</si>
  <si>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</si>
  <si>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</si>
  <si>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</si>
  <si>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</si>
  <si>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</si>
  <si>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</si>
  <si>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</si>
  <si>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</si>
  <si>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</si>
  <si>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</si>
  <si>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</si>
  <si>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</si>
  <si>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</si>
  <si>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</si>
  <si>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</si>
  <si>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</si>
  <si>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</si>
  <si>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</si>
  <si>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</si>
  <si>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</si>
  <si>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</si>
  <si>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</si>
  <si>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</si>
  <si>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</si>
  <si>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</si>
  <si>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</si>
  <si>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</si>
  <si>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</si>
  <si>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</si>
  <si>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</si>
  <si>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</si>
  <si>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</si>
  <si>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</si>
  <si>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</si>
  <si>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</si>
  <si>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</si>
  <si>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</si>
  <si>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</si>
  <si>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</si>
  <si>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</si>
  <si>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</si>
  <si>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</si>
  <si>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</si>
  <si>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</si>
  <si>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</si>
  <si>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</si>
  <si>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</si>
  <si>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</si>
  <si>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</si>
  <si>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</si>
  <si>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</si>
  <si>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</si>
  <si>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</si>
  <si>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</si>
  <si>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</si>
  <si>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</si>
  <si>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</si>
  <si>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</si>
  <si>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</si>
  <si>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</si>
  <si>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</si>
  <si>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</si>
  <si>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</si>
  <si>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</si>
  <si>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</si>
  <si>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</si>
  <si>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</si>
  <si>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</si>
  <si>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</si>
  <si>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</si>
  <si>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</si>
  <si>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</si>
  <si>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</si>
  <si>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</si>
  <si>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</si>
  <si>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</si>
  <si>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</si>
  <si>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</si>
  <si>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</si>
  <si>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</si>
  <si>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</si>
  <si>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</si>
  <si>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</si>
  <si>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</si>
  <si>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</si>
  <si>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</si>
  <si>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</si>
  <si>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</si>
  <si>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</si>
  <si>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</si>
  <si>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</si>
  <si>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</si>
  <si>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</si>
  <si>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</si>
  <si>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</si>
  <si>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</si>
  <si>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</si>
  <si>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</si>
  <si>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</si>
  <si>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</si>
  <si>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</si>
  <si>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</si>
  <si>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</si>
  <si>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</si>
  <si>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</si>
  <si>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</si>
  <si>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</si>
  <si>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</si>
  <si>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</si>
  <si>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</si>
  <si>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</si>
  <si>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</si>
  <si>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</si>
  <si>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</si>
  <si>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</si>
  <si>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</si>
  <si>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</si>
  <si>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</si>
  <si>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</si>
  <si>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</si>
  <si>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</si>
  <si>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</si>
  <si>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</si>
  <si>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</si>
  <si>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</si>
  <si>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</si>
  <si>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</si>
  <si>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</si>
  <si>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</si>
  <si>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</si>
  <si>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</si>
  <si>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</si>
  <si>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</si>
  <si>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</si>
  <si>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</si>
  <si>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</si>
  <si>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</si>
  <si>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</si>
  <si>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</si>
  <si>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</si>
  <si>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</si>
  <si>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</si>
  <si>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</si>
  <si>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</si>
  <si>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</si>
  <si>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</si>
  <si>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</si>
  <si>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</si>
  <si>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</si>
  <si>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</si>
  <si>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</si>
  <si>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</si>
  <si>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</si>
  <si>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</si>
  <si>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</si>
  <si>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</si>
  <si>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</si>
  <si>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</si>
  <si>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</si>
  <si>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</si>
  <si>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</si>
  <si>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</si>
  <si>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</si>
  <si>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</si>
  <si>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</si>
  <si>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</si>
  <si>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</si>
  <si>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</si>
  <si>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</si>
  <si>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</si>
  <si>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</si>
  <si>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</si>
  <si>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</si>
  <si>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</si>
  <si>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</si>
  <si>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</si>
  <si>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</si>
  <si>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</si>
  <si>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</si>
  <si>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</si>
  <si>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</si>
  <si>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</si>
  <si>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</si>
  <si>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</si>
  <si>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</si>
  <si>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</si>
  <si>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</si>
  <si>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</si>
  <si>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</si>
  <si>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</si>
  <si>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</si>
  <si>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</si>
  <si>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</si>
  <si>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</si>
  <si>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</si>
  <si>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</si>
  <si>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</si>
  <si>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</si>
  <si>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</si>
  <si>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</si>
  <si>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</si>
  <si>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</si>
  <si>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</si>
  <si>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</si>
  <si>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</si>
  <si>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</si>
  <si>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</si>
  <si>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</si>
  <si>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</si>
  <si>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</si>
  <si>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</si>
  <si>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</si>
  <si>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</si>
  <si>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</si>
  <si>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</si>
  <si>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</si>
  <si>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</si>
  <si>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</si>
  <si>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</si>
  <si>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</si>
  <si>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</si>
  <si>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</si>
  <si>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</si>
  <si>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</si>
  <si>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</si>
  <si>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</si>
  <si>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</si>
  <si>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</si>
  <si>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</si>
  <si>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</si>
  <si>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</si>
  <si>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</si>
  <si>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</si>
  <si>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</si>
  <si>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</si>
  <si>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</si>
  <si>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</si>
  <si>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</si>
  <si>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</si>
  <si>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</si>
  <si>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</si>
  <si>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</si>
  <si>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</si>
  <si>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</si>
  <si>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</si>
  <si>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</si>
  <si>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</si>
  <si>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</si>
  <si>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</si>
  <si>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</si>
  <si>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</si>
  <si>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</si>
  <si>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</si>
  <si>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</si>
  <si>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</si>
  <si>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</si>
  <si>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</si>
  <si>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</si>
  <si>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</si>
  <si>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</si>
  <si>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</si>
  <si>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</si>
  <si>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</si>
  <si>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</si>
  <si>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</si>
  <si>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</si>
  <si>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</si>
  <si>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</si>
  <si>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</si>
  <si>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</si>
  <si>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</si>
  <si>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</si>
  <si>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</si>
  <si>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</si>
  <si>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</si>
  <si>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</si>
  <si>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</si>
  <si>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</si>
  <si>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</si>
  <si>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</si>
  <si>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</si>
  <si>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</si>
  <si>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</si>
  <si>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</si>
  <si>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</si>
  <si>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</si>
  <si>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</si>
  <si>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</si>
  <si>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</si>
  <si>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</si>
  <si>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</si>
  <si>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</si>
  <si>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</si>
  <si>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</si>
  <si>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</si>
  <si>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</si>
  <si>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</si>
  <si>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</si>
  <si>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</si>
  <si>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</si>
  <si>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</si>
  <si>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</si>
  <si>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</si>
  <si>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</si>
  <si>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</si>
  <si>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</si>
  <si>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</si>
  <si>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</si>
  <si>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</si>
  <si>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</si>
  <si>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</si>
  <si>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</si>
  <si>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</si>
  <si>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</si>
  <si>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</si>
  <si>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</si>
  <si>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</si>
  <si>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</si>
  <si>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</si>
  <si>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</si>
  <si>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</si>
  <si>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</si>
  <si>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</si>
  <si>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</si>
  <si>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</si>
  <si>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</si>
  <si>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</si>
  <si>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</si>
  <si>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</si>
  <si>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</si>
  <si>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</si>
  <si>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</si>
  <si>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</si>
  <si>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</si>
  <si>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</si>
  <si>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</si>
  <si>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</si>
  <si>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</si>
  <si>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</si>
  <si>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</si>
  <si>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</si>
  <si>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</si>
  <si>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</si>
  <si>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</si>
  <si>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</si>
  <si>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</si>
  <si>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</si>
  <si>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</si>
  <si>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</si>
  <si>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</si>
  <si>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</si>
  <si>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</si>
  <si>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</si>
  <si>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</si>
  <si>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</si>
  <si>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</si>
  <si>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</si>
  <si>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</si>
  <si>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</si>
  <si>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</si>
  <si>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</si>
  <si>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</si>
  <si>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</si>
  <si>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</si>
  <si>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</si>
  <si>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</si>
  <si>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</si>
  <si>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</si>
  <si>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</si>
  <si>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</si>
  <si>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</si>
  <si>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</si>
  <si>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</si>
  <si>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</si>
  <si>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</si>
  <si>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</si>
  <si>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</si>
  <si>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</si>
  <si>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</si>
  <si>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</si>
  <si>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</si>
  <si>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</si>
  <si>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</si>
  <si>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</si>
  <si>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</si>
  <si>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</si>
  <si>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</si>
  <si>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</si>
  <si>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</si>
  <si>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</si>
  <si>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</si>
  <si>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</si>
  <si>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</si>
  <si>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</si>
  <si>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</si>
  <si>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</si>
  <si>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</si>
  <si>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</si>
  <si>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</si>
  <si>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</si>
  <si>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</si>
  <si>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</si>
  <si>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</si>
  <si>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</si>
  <si>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</si>
  <si>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</si>
  <si>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</si>
  <si>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</si>
  <si>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</si>
  <si>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</si>
  <si>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</si>
  <si>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</si>
  <si>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</si>
  <si>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</si>
  <si>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</si>
  <si>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</si>
  <si>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</si>
  <si>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</si>
  <si>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</si>
  <si>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</si>
  <si>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</si>
  <si>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</si>
  <si>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</si>
  <si>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</si>
  <si>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</si>
  <si>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</si>
  <si>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</si>
  <si>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</si>
  <si>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</si>
  <si>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</si>
  <si>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</si>
  <si>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</si>
  <si>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</si>
  <si>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</si>
  <si>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</si>
  <si>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</si>
  <si>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</si>
  <si>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</si>
  <si>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</si>
  <si>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</si>
  <si>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</si>
  <si>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</si>
  <si>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</si>
  <si>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</si>
  <si>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</si>
  <si>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</si>
  <si>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</si>
  <si>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</si>
  <si>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</si>
  <si>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</si>
  <si>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</si>
  <si>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</si>
  <si>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</si>
  <si>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</si>
  <si>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</si>
  <si>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</si>
  <si>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</si>
  <si>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</si>
  <si>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</si>
  <si>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</si>
  <si>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</si>
  <si>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</si>
  <si>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</si>
  <si>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</si>
  <si>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</si>
  <si>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</si>
  <si>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</si>
  <si>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</si>
  <si>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</si>
  <si>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</si>
  <si>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</si>
  <si>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</si>
  <si>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</si>
  <si>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</si>
  <si>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</si>
  <si>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</si>
  <si>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</si>
  <si>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</si>
  <si>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</si>
  <si>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</si>
  <si>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</si>
  <si>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</si>
  <si>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</si>
  <si>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</si>
  <si>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</si>
  <si>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</si>
  <si>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</si>
  <si>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</si>
  <si>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</si>
  <si>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</si>
  <si>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</si>
  <si>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</si>
  <si>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</si>
  <si>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</si>
  <si>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</si>
  <si>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</si>
  <si>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</si>
  <si>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</si>
  <si>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</si>
  <si>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</si>
  <si>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</si>
  <si>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</si>
  <si>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</si>
  <si>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</si>
  <si>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</si>
  <si>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</si>
  <si>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</si>
  <si>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</si>
  <si>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</si>
  <si>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</si>
  <si>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</si>
  <si>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</si>
  <si>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</si>
  <si>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</si>
  <si>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</si>
  <si>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</si>
  <si>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</si>
  <si>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</si>
  <si>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</si>
  <si>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</si>
  <si>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</si>
  <si>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</si>
  <si>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</si>
  <si>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</si>
  <si>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</si>
  <si>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</si>
  <si>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</si>
  <si>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</si>
  <si>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</si>
  <si>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</si>
  <si>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</si>
  <si>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</si>
  <si>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</si>
  <si>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</si>
  <si>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</si>
  <si>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</si>
  <si>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</si>
  <si>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</si>
  <si>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</si>
  <si>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</si>
  <si>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</si>
  <si>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</si>
  <si>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</si>
  <si>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</si>
  <si>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</si>
  <si>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</si>
  <si>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</si>
  <si>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</si>
  <si>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</si>
  <si>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</si>
  <si>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</si>
  <si>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</si>
  <si>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</si>
  <si>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</si>
  <si>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</si>
  <si>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</si>
  <si>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</si>
  <si>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</si>
  <si>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</si>
  <si>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</si>
  <si>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</si>
  <si>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</si>
  <si>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</si>
  <si>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</si>
  <si>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</si>
  <si>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</si>
  <si>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</si>
  <si>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</si>
  <si>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</si>
  <si>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</si>
  <si>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</si>
  <si>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</si>
  <si>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</si>
  <si>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</si>
  <si>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</si>
  <si>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</si>
  <si>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</si>
  <si>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</si>
  <si>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</si>
  <si>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</si>
  <si>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</si>
  <si>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</si>
  <si>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</si>
  <si>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</si>
  <si>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</si>
  <si>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</si>
  <si>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</si>
  <si>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</si>
  <si>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</si>
  <si>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</si>
  <si>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</si>
  <si>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</si>
  <si>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</si>
  <si>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</si>
  <si>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</si>
  <si>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</si>
  <si>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</si>
  <si>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</si>
  <si>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</si>
  <si>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</si>
  <si>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</si>
  <si>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</si>
  <si>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</si>
  <si>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</si>
  <si>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</si>
  <si>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</si>
  <si>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</si>
  <si>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</si>
  <si>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</si>
  <si>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</si>
  <si>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</si>
  <si>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</si>
  <si>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</si>
  <si>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</si>
  <si>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</si>
  <si>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</si>
  <si>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</si>
  <si>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</si>
  <si>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</si>
  <si>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</si>
  <si>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</si>
  <si>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</si>
  <si>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</si>
  <si>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</si>
  <si>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</si>
  <si>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</si>
  <si>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</si>
  <si>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</si>
  <si>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</si>
  <si>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</si>
  <si>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</si>
  <si>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</si>
  <si>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</si>
  <si>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</si>
  <si>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</si>
  <si>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</si>
  <si>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</si>
  <si>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</si>
  <si>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</si>
  <si>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</si>
  <si>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</si>
  <si>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</si>
  <si>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</si>
  <si>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</si>
  <si>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</si>
  <si>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</si>
  <si>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</si>
  <si>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</si>
  <si>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</si>
  <si>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</si>
  <si>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</si>
  <si>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</si>
  <si>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</si>
  <si>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</si>
  <si>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</si>
  <si>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</si>
  <si>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</si>
  <si>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</si>
  <si>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</si>
  <si>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</si>
  <si>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</si>
  <si>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</si>
  <si>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</si>
  <si>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</si>
  <si>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</si>
  <si>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</si>
  <si>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</si>
  <si>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</si>
  <si>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</si>
  <si>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</si>
  <si>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</si>
  <si>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</si>
  <si>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</si>
  <si>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</si>
  <si>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</si>
  <si>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</si>
  <si>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</si>
  <si>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</si>
  <si>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</si>
  <si>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</si>
  <si>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</si>
  <si>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</si>
  <si>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</si>
  <si>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</si>
  <si>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</si>
  <si>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</si>
  <si>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</si>
  <si>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</si>
  <si>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</si>
  <si>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</si>
  <si>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</si>
  <si>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</si>
  <si>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</si>
  <si>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</si>
  <si>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</si>
  <si>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</si>
  <si>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</si>
  <si>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</si>
  <si>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</si>
  <si>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</si>
  <si>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</si>
  <si>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</si>
  <si>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</si>
  <si>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</si>
  <si>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</si>
  <si>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</si>
  <si>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</si>
  <si>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</si>
  <si>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</si>
  <si>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</si>
  <si>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</si>
  <si>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</si>
  <si>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</si>
  <si>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</si>
  <si>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</si>
  <si>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</si>
  <si>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</si>
  <si>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</si>
  <si>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</si>
  <si>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</si>
  <si>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</si>
  <si>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</si>
  <si>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</si>
  <si>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</si>
  <si>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</si>
  <si>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</si>
  <si>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</si>
  <si>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</si>
  <si>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</si>
  <si>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</si>
  <si>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</si>
  <si>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</si>
  <si>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</si>
  <si>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</si>
  <si>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</si>
  <si>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</si>
  <si>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</si>
  <si>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</si>
  <si>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</si>
  <si>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</si>
  <si>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</si>
  <si>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</si>
  <si>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</si>
  <si>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</si>
  <si>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</si>
  <si>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</si>
  <si>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</si>
  <si>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</si>
  <si>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</si>
  <si>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</si>
  <si>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</si>
  <si>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</si>
  <si>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</si>
  <si>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</si>
  <si>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</si>
  <si>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</si>
  <si>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</si>
  <si>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</si>
  <si>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</si>
  <si>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</si>
  <si>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</si>
  <si>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</si>
  <si>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</si>
  <si>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</si>
  <si>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</si>
  <si>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</si>
  <si>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</si>
  <si>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</si>
  <si>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</si>
  <si>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</si>
  <si>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</si>
  <si>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</si>
  <si>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</si>
  <si>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</si>
  <si>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</si>
  <si>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</si>
  <si>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</si>
  <si>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</si>
  <si>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</si>
  <si>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</si>
  <si>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</si>
  <si>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</si>
  <si>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</si>
  <si>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</si>
  <si>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</si>
  <si>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</si>
  <si>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</si>
  <si>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</si>
  <si>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</si>
  <si>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</si>
  <si>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</si>
  <si>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</si>
  <si>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</si>
  <si>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</si>
  <si>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</si>
  <si>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</si>
  <si>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</si>
  <si>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</si>
  <si>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</si>
  <si>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</si>
  <si>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</si>
  <si>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</si>
  <si>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</si>
  <si>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</si>
  <si>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</si>
  <si>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</si>
  <si>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</si>
  <si>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</si>
  <si>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</si>
  <si>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</si>
  <si>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</si>
  <si>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</si>
  <si>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</si>
  <si>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</si>
  <si>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</si>
  <si>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</si>
  <si>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</si>
  <si>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</si>
  <si>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</si>
  <si>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</si>
  <si>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</si>
  <si>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</si>
  <si>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</si>
  <si>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</si>
  <si>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</si>
  <si>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</si>
  <si>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</si>
  <si>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</si>
  <si>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</si>
  <si>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</si>
  <si>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</si>
  <si>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</si>
  <si>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</si>
  <si>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</si>
  <si>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</si>
  <si>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</si>
  <si>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</si>
  <si>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</si>
  <si>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</si>
  <si>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</si>
  <si>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</si>
  <si>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</si>
  <si>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</si>
  <si>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</si>
  <si>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</si>
  <si>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</si>
  <si>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</si>
  <si>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</si>
  <si>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</si>
  <si>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</si>
  <si>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</si>
  <si>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</si>
  <si>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</si>
  <si>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</si>
  <si>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</si>
  <si>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</si>
  <si>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</si>
  <si>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</si>
  <si>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</si>
  <si>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</si>
  <si>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</si>
  <si>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</si>
  <si>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</si>
  <si>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</si>
  <si>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</si>
  <si>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</si>
  <si>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</si>
  <si>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</si>
  <si>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</si>
  <si>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</si>
  <si>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</si>
  <si>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</si>
  <si>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</si>
  <si>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</si>
  <si>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</si>
  <si>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</si>
  <si>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</si>
  <si>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</si>
  <si>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</si>
  <si>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</si>
  <si>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</si>
  <si>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</si>
  <si>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</si>
  <si>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</si>
  <si>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</si>
  <si>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</si>
  <si>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</si>
  <si>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</si>
  <si>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</si>
  <si>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</si>
  <si>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</si>
  <si>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</si>
  <si>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</si>
  <si>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</si>
  <si>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</si>
  <si>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</si>
  <si>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</si>
  <si>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</si>
  <si>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</si>
  <si>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</si>
  <si>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</si>
  <si>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</si>
  <si>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</si>
  <si>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</si>
  <si>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</si>
  <si>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</si>
  <si>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</si>
  <si>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</si>
  <si>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</si>
  <si>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</si>
  <si>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</si>
  <si>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</si>
  <si>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</si>
  <si>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</si>
  <si>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</si>
  <si>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</si>
  <si>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</si>
  <si>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</si>
  <si>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</si>
  <si>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</si>
  <si>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</si>
  <si>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</si>
  <si>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</si>
  <si>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</si>
  <si>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</si>
  <si>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</si>
  <si>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</si>
  <si>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</si>
  <si>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</si>
  <si>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</si>
  <si>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</si>
  <si>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</si>
  <si>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</si>
  <si>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</si>
  <si>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</si>
  <si>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</si>
  <si>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</si>
  <si>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</si>
  <si>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</si>
  <si>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</si>
  <si>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</si>
  <si>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</si>
  <si>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</si>
  <si>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</si>
  <si>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</si>
  <si>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</si>
  <si>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</si>
  <si>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</si>
  <si>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</si>
  <si>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</si>
  <si>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</si>
  <si>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</si>
  <si>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</si>
  <si>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</si>
  <si>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</si>
  <si>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</si>
  <si>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</si>
  <si>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</si>
  <si>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</si>
  <si>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</si>
  <si>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</si>
  <si>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</si>
  <si>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</si>
  <si>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</si>
  <si>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</si>
  <si>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</si>
  <si>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</si>
  <si>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</si>
  <si>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</si>
  <si>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</si>
  <si>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</si>
  <si>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</si>
  <si>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</si>
  <si>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</si>
  <si>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</si>
  <si>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</si>
  <si>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</si>
  <si>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</si>
  <si>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</si>
  <si>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</si>
  <si>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</si>
  <si>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</si>
  <si>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</si>
  <si>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</si>
  <si>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</si>
  <si>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</si>
  <si>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</si>
  <si>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</si>
  <si>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</si>
  <si>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</si>
  <si>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</si>
  <si>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</si>
  <si>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</si>
  <si>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</si>
  <si>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</si>
  <si>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</si>
  <si>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</si>
  <si>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</si>
  <si>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</si>
  <si>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</si>
  <si>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</si>
  <si>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</si>
  <si>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</si>
  <si>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</si>
  <si>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</si>
  <si>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</si>
  <si>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</si>
  <si>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</si>
  <si>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</si>
  <si>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</si>
  <si>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</si>
  <si>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</si>
  <si>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</si>
  <si>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</si>
  <si>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</si>
  <si>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</si>
  <si>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</si>
  <si>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</si>
  <si>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</si>
  <si>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</si>
  <si>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</si>
  <si>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</si>
  <si>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</si>
  <si>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</si>
  <si>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</si>
  <si>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</si>
  <si>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</si>
  <si>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</si>
  <si>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</si>
  <si>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</si>
  <si>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</si>
  <si>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</si>
  <si>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</si>
  <si>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</si>
  <si>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</si>
  <si>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</si>
  <si>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</si>
  <si>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</si>
  <si>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</si>
  <si>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</si>
  <si>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</si>
  <si>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</si>
  <si>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</si>
  <si>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</si>
  <si>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</si>
  <si>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</si>
  <si>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</si>
  <si>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</si>
  <si>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</si>
  <si>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</si>
  <si>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</si>
  <si>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</si>
  <si>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</si>
  <si>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</si>
  <si>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</si>
  <si>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</si>
  <si>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</si>
  <si>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</si>
  <si>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</si>
  <si>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</si>
  <si>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</si>
  <si>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</si>
  <si>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</si>
  <si>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</si>
  <si>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</si>
  <si>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</si>
  <si>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</si>
  <si>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</si>
  <si>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</si>
  <si>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</si>
  <si>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</si>
  <si>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</si>
  <si>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</si>
  <si>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</si>
  <si>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</si>
  <si>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</si>
  <si>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</si>
  <si>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</si>
  <si>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</si>
  <si>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</si>
  <si>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</si>
  <si>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</si>
  <si>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</si>
  <si>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</si>
  <si>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</si>
  <si>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</si>
  <si>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</si>
  <si>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</si>
  <si>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</si>
  <si>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</si>
  <si>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</si>
  <si>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</si>
  <si>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</si>
  <si>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</si>
  <si>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</si>
  <si>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</si>
  <si>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</si>
  <si>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</si>
  <si>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</si>
  <si>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</si>
  <si>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</si>
  <si>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</si>
  <si>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</si>
  <si>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</si>
  <si>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</si>
  <si>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</si>
  <si>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</si>
  <si>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</si>
  <si>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</si>
  <si>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</si>
  <si>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</si>
  <si>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</si>
  <si>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</si>
  <si>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</si>
  <si>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</si>
  <si>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</si>
  <si>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</si>
  <si>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</si>
  <si>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</si>
  <si>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</si>
  <si>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</si>
  <si>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</si>
  <si>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</si>
  <si>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</si>
  <si>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</si>
  <si>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</si>
  <si>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</si>
  <si>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</si>
  <si>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</si>
  <si>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</si>
  <si>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</si>
  <si>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</si>
  <si>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</si>
  <si>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</si>
  <si>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</si>
  <si>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</si>
  <si>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</si>
  <si>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</si>
  <si>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</si>
  <si>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</si>
  <si>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</si>
  <si>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</si>
  <si>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</si>
  <si>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</si>
  <si>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</si>
  <si>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</si>
  <si>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</si>
  <si>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</si>
  <si>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</si>
  <si>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</si>
  <si>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</si>
  <si>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</si>
  <si>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</si>
  <si>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</si>
  <si>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</si>
  <si>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</si>
  <si>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</si>
  <si>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</si>
  <si>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</si>
  <si>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</si>
  <si>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</si>
  <si>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</si>
  <si>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</si>
  <si>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</si>
  <si>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</si>
  <si>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</si>
  <si>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</si>
  <si>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</si>
  <si>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</si>
  <si>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</si>
  <si>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</si>
  <si>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</si>
  <si>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</si>
  <si>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</si>
  <si>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</si>
  <si>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</si>
  <si>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</si>
  <si>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</si>
  <si>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</si>
  <si>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</si>
  <si>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</si>
  <si>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</si>
  <si>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</si>
  <si>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</si>
  <si>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</si>
  <si>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</si>
  <si>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</si>
  <si>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</si>
  <si>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</si>
  <si>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</si>
  <si>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</si>
  <si>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</si>
  <si>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</si>
  <si>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</si>
  <si>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</si>
  <si>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</si>
  <si>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</si>
  <si>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</si>
  <si>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</si>
  <si>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</si>
  <si>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</si>
  <si>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</si>
  <si>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</si>
  <si>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</si>
  <si>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</si>
  <si>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</si>
  <si>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</si>
  <si>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</si>
  <si>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</si>
  <si>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</si>
  <si>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</si>
  <si>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</si>
  <si>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</si>
  <si>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</si>
  <si>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</si>
  <si>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</si>
  <si>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</si>
  <si>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</si>
  <si>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</si>
  <si>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</si>
  <si>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</si>
  <si>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</si>
  <si>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</si>
  <si>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</si>
  <si>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</si>
  <si>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</si>
  <si>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</si>
  <si>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</si>
  <si>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</si>
  <si>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</si>
  <si>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</si>
  <si>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</si>
  <si>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</si>
  <si>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</si>
  <si>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</si>
  <si>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</si>
  <si>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</si>
  <si>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</si>
  <si>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</si>
  <si>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</si>
  <si>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</si>
  <si>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</si>
  <si>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</si>
  <si>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</si>
  <si>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</si>
  <si>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</si>
  <si>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</si>
  <si>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</si>
  <si>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</si>
  <si>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</si>
  <si>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</si>
  <si>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</si>
  <si>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</si>
  <si>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</si>
  <si>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</si>
  <si>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</si>
  <si>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</si>
  <si>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</si>
  <si>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</si>
  <si>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</si>
  <si>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</si>
  <si>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</si>
  <si>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</si>
  <si>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</si>
  <si>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</si>
  <si>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</si>
  <si>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</si>
  <si>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</si>
  <si>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</si>
  <si>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</si>
  <si>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</si>
  <si>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</si>
  <si>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</si>
  <si>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</si>
  <si>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</si>
  <si>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</si>
  <si>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</si>
  <si>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</si>
  <si>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</si>
  <si>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</si>
  <si>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</si>
  <si>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</si>
  <si>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</si>
  <si>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</si>
  <si>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</si>
  <si>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</si>
  <si>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</si>
  <si>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</si>
  <si>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</si>
  <si>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</si>
  <si>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</si>
  <si>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</si>
  <si>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</si>
  <si>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</si>
  <si>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</si>
  <si>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</si>
  <si>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</si>
  <si>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</si>
  <si>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</si>
  <si>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</si>
  <si>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</si>
  <si>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</si>
  <si>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</si>
  <si>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</si>
  <si>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</si>
  <si>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</si>
  <si>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</si>
  <si>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</si>
  <si>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</si>
  <si>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</si>
  <si>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</si>
  <si>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</si>
  <si>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</si>
  <si>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</si>
  <si>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</si>
  <si>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</si>
  <si>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</si>
  <si>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</si>
  <si>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</si>
  <si>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</si>
  <si>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</si>
  <si>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</si>
  <si>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</si>
  <si>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</si>
  <si>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</si>
  <si>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</si>
  <si>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</si>
  <si>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</si>
  <si>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</si>
  <si>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</si>
  <si>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</si>
  <si>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</si>
  <si>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</si>
  <si>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</si>
  <si>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</si>
  <si>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</si>
  <si>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</si>
  <si>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</si>
  <si>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</si>
  <si>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</si>
  <si>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</si>
  <si>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</si>
  <si>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</si>
  <si>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</si>
  <si>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</si>
  <si>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</si>
  <si>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</si>
  <si>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</si>
  <si>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</si>
  <si>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</si>
  <si>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</si>
  <si>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</si>
  <si>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</si>
  <si>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</si>
  <si>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</si>
  <si>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</si>
  <si>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</si>
  <si>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</si>
  <si>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</si>
  <si>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</si>
  <si>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</si>
  <si>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</si>
  <si>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</si>
  <si>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</si>
  <si>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</si>
  <si>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</si>
  <si>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</si>
  <si>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</si>
  <si>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</si>
  <si>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</si>
  <si>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</si>
  <si>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</si>
  <si>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</si>
  <si>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</si>
  <si>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</si>
  <si>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</si>
  <si>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</si>
  <si>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</si>
  <si>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</si>
  <si>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</si>
  <si>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</si>
  <si>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</si>
  <si>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</si>
  <si>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</si>
  <si>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</si>
  <si>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</si>
  <si>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</si>
  <si>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</si>
  <si>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</si>
  <si>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</si>
  <si>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</si>
  <si>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</si>
  <si>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</si>
  <si>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</si>
  <si>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</si>
  <si>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</si>
  <si>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</si>
  <si>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</si>
  <si>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</si>
  <si>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</si>
  <si>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</si>
  <si>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</si>
  <si>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</si>
  <si>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</si>
  <si>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</si>
  <si>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</si>
  <si>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</si>
  <si>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</si>
  <si>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</si>
  <si>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</si>
  <si>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</si>
  <si>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</si>
  <si>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</si>
  <si>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</si>
  <si>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</si>
  <si>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</si>
  <si>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</si>
  <si>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</si>
  <si>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</si>
  <si>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</si>
  <si>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</si>
  <si>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</si>
  <si>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</si>
  <si>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</si>
  <si>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</si>
  <si>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</si>
  <si>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</si>
  <si>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</si>
  <si>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</si>
  <si>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</si>
  <si>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</si>
  <si>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</si>
  <si>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</si>
  <si>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</si>
  <si>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</si>
  <si>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</si>
  <si>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</si>
  <si>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</si>
  <si>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</si>
  <si>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</si>
  <si>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</si>
  <si>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</si>
  <si>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</si>
  <si>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</si>
  <si>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</si>
  <si>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</si>
  <si>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</si>
  <si>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</si>
  <si>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</si>
  <si>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</si>
  <si>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</si>
  <si>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</si>
  <si>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</si>
  <si>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</si>
  <si>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</si>
  <si>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</si>
  <si>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</si>
  <si>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</si>
  <si>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</si>
  <si>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</si>
  <si>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</si>
  <si>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</si>
  <si>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</si>
  <si>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</si>
  <si>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</si>
  <si>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</si>
  <si>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</si>
  <si>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</si>
  <si>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</si>
  <si>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</si>
  <si>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</si>
  <si>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</si>
  <si>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</si>
  <si>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</si>
  <si>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</si>
  <si>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</si>
  <si>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</si>
  <si>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</si>
  <si>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</si>
  <si>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</si>
  <si>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</si>
  <si>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</si>
  <si>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</si>
  <si>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</si>
  <si>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</si>
  <si>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</si>
  <si>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</si>
  <si>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</si>
  <si>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</si>
  <si>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</si>
  <si>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</si>
  <si>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</si>
  <si>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</si>
  <si>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</si>
  <si>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</si>
  <si>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</si>
  <si>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</si>
  <si>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</si>
  <si>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</si>
  <si>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</si>
  <si>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</si>
  <si>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</si>
  <si>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</si>
  <si>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</si>
  <si>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</si>
  <si>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</si>
  <si>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</si>
  <si>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</si>
  <si>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</si>
  <si>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</si>
  <si>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</si>
  <si>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</si>
  <si>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</si>
  <si>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</si>
  <si>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</si>
  <si>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</si>
  <si>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</si>
  <si>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</si>
  <si>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</si>
  <si>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</si>
  <si>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</si>
  <si>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</si>
  <si>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</si>
  <si>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</si>
  <si>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</si>
  <si>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</si>
  <si>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</si>
  <si>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</si>
  <si>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</si>
  <si>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</si>
  <si>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</si>
  <si>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</si>
  <si>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</si>
  <si>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</si>
  <si>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</si>
  <si>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</si>
  <si>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</si>
  <si>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</si>
  <si>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</si>
  <si>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</si>
  <si>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</si>
  <si>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</si>
  <si>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</si>
  <si>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</si>
  <si>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</si>
  <si>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</si>
  <si>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</si>
  <si>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</si>
  <si>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</si>
  <si>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</si>
  <si>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</si>
  <si>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</si>
  <si>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</si>
  <si>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</si>
  <si>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</si>
  <si>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</si>
  <si>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</si>
  <si>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</si>
  <si>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</si>
  <si>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</si>
  <si>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</si>
  <si>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</si>
  <si>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</si>
  <si>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</si>
  <si>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</si>
  <si>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</si>
  <si>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</si>
  <si>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</si>
  <si>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</si>
  <si>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</si>
  <si>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</si>
  <si>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</si>
  <si>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</si>
  <si>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</si>
  <si>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</si>
  <si>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</si>
  <si>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</si>
  <si>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</si>
  <si>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</si>
  <si>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</si>
  <si>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</si>
  <si>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</si>
  <si>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</si>
  <si>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</si>
  <si>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</si>
  <si>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</si>
  <si>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</si>
  <si>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</si>
  <si>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</si>
  <si>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</si>
  <si>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</si>
  <si>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</si>
  <si>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</si>
  <si>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</si>
  <si>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</si>
  <si>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</si>
  <si>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</si>
  <si>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</si>
  <si>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</si>
  <si>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</si>
  <si>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</si>
  <si>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</si>
  <si>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</si>
  <si>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</si>
  <si>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</si>
  <si>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</si>
  <si>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</si>
  <si>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</si>
  <si>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</si>
  <si>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</si>
  <si>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</si>
  <si>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</si>
  <si>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</si>
  <si>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</si>
  <si>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</si>
  <si>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</si>
  <si>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</si>
  <si>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</si>
  <si>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</si>
  <si>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</si>
  <si>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</si>
  <si>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</si>
  <si>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</si>
  <si>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</si>
  <si>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</si>
  <si>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</si>
  <si>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</si>
  <si>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</si>
  <si>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</si>
  <si>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</si>
  <si>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</si>
  <si>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</si>
  <si>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</si>
  <si>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</si>
  <si>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</si>
  <si>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</si>
  <si>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</si>
  <si>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</si>
  <si>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</si>
  <si>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</si>
  <si>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</si>
  <si>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</si>
  <si>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</si>
  <si>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</si>
  <si>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</si>
  <si>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</si>
  <si>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</si>
  <si>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</si>
  <si>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</si>
  <si>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</si>
  <si>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</si>
  <si>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</si>
  <si>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</si>
  <si>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</si>
  <si>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</si>
  <si>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</si>
  <si>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</si>
  <si>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</si>
  <si>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</si>
  <si>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</si>
  <si>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</si>
  <si>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</si>
  <si>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</si>
  <si>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</si>
  <si>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</si>
  <si>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</si>
  <si>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</si>
  <si>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</si>
  <si>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</si>
  <si>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</si>
  <si>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</si>
  <si>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</si>
  <si>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</si>
  <si>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</si>
  <si>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</si>
  <si>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</si>
  <si>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</si>
  <si>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</si>
  <si>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</si>
  <si>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</si>
  <si>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</si>
  <si>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</si>
  <si>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</si>
  <si>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</si>
  <si>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</si>
  <si>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</si>
  <si>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</si>
  <si>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</si>
  <si>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</si>
  <si>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</si>
  <si>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</si>
  <si>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</si>
  <si>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</si>
  <si>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</si>
  <si>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</si>
  <si>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</si>
  <si>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</si>
  <si>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</si>
  <si>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</si>
  <si>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</si>
  <si>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</si>
  <si>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</si>
  <si>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</si>
  <si>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</si>
  <si>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</si>
  <si>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</si>
  <si>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</si>
  <si>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</si>
  <si>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</si>
  <si>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</si>
  <si>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</si>
  <si>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</si>
  <si>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</si>
  <si>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</si>
  <si>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</si>
  <si>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</si>
  <si>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</si>
  <si>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</si>
  <si>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</si>
  <si>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</si>
  <si>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</si>
  <si>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</si>
  <si>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</si>
  <si>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</si>
  <si>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</si>
  <si>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</si>
  <si>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</si>
  <si>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</si>
  <si>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</si>
  <si>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</si>
  <si>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</si>
  <si>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</si>
  <si>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</si>
  <si>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</si>
  <si>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</si>
  <si>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</si>
  <si>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</si>
  <si>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</si>
  <si>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</si>
  <si>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</si>
  <si>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</si>
  <si>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</si>
  <si>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</si>
  <si>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</si>
  <si>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</si>
  <si>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</si>
  <si>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</si>
  <si>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</si>
  <si>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</si>
  <si>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</si>
  <si>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</si>
  <si>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</si>
  <si>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</si>
  <si>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</si>
  <si>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</si>
  <si>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</si>
  <si>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</si>
  <si>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</si>
  <si>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</si>
  <si>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</si>
  <si>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</si>
  <si>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</si>
  <si>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</si>
  <si>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</si>
  <si>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</si>
  <si>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</si>
  <si>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</si>
  <si>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</si>
  <si>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</si>
  <si>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</si>
  <si>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</si>
  <si>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</si>
  <si>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</si>
  <si>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</si>
  <si>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</si>
  <si>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</si>
  <si>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</si>
  <si>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</si>
  <si>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</si>
  <si>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</si>
  <si>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</si>
  <si>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</si>
  <si>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</si>
  <si>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</si>
  <si>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</si>
  <si>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</si>
  <si>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</si>
  <si>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</si>
  <si>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</si>
  <si>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</si>
  <si>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</si>
  <si>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</si>
  <si>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</si>
  <si>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</si>
  <si>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</si>
  <si>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</si>
  <si>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</si>
  <si>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</si>
  <si>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</si>
  <si>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</si>
  <si>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</si>
  <si>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</si>
  <si>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</si>
  <si>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</si>
  <si>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</si>
  <si>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</si>
  <si>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</si>
  <si>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</si>
  <si>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</si>
  <si>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</si>
  <si>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</si>
  <si>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</si>
  <si>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</si>
  <si>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</si>
  <si>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</si>
  <si>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</si>
  <si>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</si>
  <si>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</si>
  <si>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</si>
  <si>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</si>
  <si>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</si>
  <si>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</si>
  <si>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</si>
  <si>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</si>
  <si>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</si>
  <si>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</si>
  <si>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</si>
  <si>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</si>
  <si>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</si>
  <si>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</si>
  <si>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</si>
  <si>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</si>
  <si>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</si>
  <si>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</si>
  <si>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</si>
  <si>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</si>
  <si>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</si>
  <si>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</si>
  <si>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</si>
  <si>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</si>
  <si>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</si>
  <si>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</si>
  <si>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</si>
  <si>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</si>
  <si>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</si>
  <si>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</si>
  <si>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</si>
  <si>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</si>
  <si>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</si>
  <si>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</si>
  <si>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</si>
  <si>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</si>
  <si>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</si>
  <si>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</si>
  <si>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</si>
  <si>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</si>
  <si>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</si>
  <si>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</si>
  <si>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</si>
  <si>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</si>
  <si>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</si>
  <si>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</si>
  <si>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</si>
  <si>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</si>
  <si>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</si>
  <si>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</si>
  <si>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</si>
  <si>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</si>
  <si>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</si>
  <si>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</si>
  <si>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</si>
  <si>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</si>
  <si>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</si>
  <si>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</si>
  <si>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</si>
  <si>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</si>
  <si>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</si>
  <si>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</si>
  <si>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</si>
  <si>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</si>
  <si>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</si>
  <si>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</si>
  <si>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</si>
  <si>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</si>
  <si>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</si>
  <si>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</si>
  <si>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</si>
  <si>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</si>
  <si>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</si>
  <si>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</si>
  <si>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</si>
  <si>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</si>
  <si>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</si>
  <si>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</si>
  <si>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</si>
  <si>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</si>
  <si>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</si>
  <si>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</si>
  <si>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</si>
  <si>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</si>
  <si>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</si>
  <si>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</si>
  <si>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</si>
  <si>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</si>
  <si>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</si>
  <si>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</si>
  <si>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</si>
  <si>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</si>
  <si>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</si>
  <si>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</si>
  <si>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PCM-20251212-00000087</t>
  </si>
  <si>
    <t xml:space="preserve">at site checking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</si>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</sst>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3" totalsRowShown="0" headerRowDxfId="97" dataDxfId="96" headerRowBorderDxfId="94" tableBorderDxfId="95" totalsRowBorderDxfId="93">
  <autoFilter ref="A1:L1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7" dataDxfId="46" headerRowBorderDxfId="44" tableBorderDxfId="45" totalsRowBorderDxfId="43">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0" totalsRowShown="0" headerRowDxfId="30" dataDxfId="29" headerRowBorderDxfId="27" tableBorderDxfId="28">
  <autoFilter ref="A1:M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8" totalsRowShown="0" headerRowDxfId="13" tableBorderDxfId="12">
  <autoFilter ref="A1:L34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3"/>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340.21894918981707</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46003.167375115743</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46003.167375115743</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46003.167375115743</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46003.167375115743</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46003.167375115743</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46003.167375115743</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46003.167375115743</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46003.167375115743</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46003.167375115743</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46003.167375115743</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46003.167375115743</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46003.167375115743</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46003.167375115743</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46003.167375115743</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46003.167375115743</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46003.167375115743</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46003.167375115743</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46003.167375115743</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46003.167375115743</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46003.167375115743</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46003.167375115743</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46003.167375115743</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46003.167375115743</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46003.167375115743</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46003.167375115743</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46003.167375115743</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46003.167375115743</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46003.167375115743</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46003.167375115743</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46003.167375115743</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46003.167375115743</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46003.167375115743</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46003.167375115743</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46003.167375115743</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46003.167375115743</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46003.167375115743</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46003.167375115743</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46003.167375115743</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46003.167375115743</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46003.167375115743</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46003.167375115743</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46003.167375115743</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46003.167375115743</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46003.167375115743</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46003.167375115743</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46003.167375115743</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46003.167375115743</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46003.167375115743</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46003.167375115743</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46003.167375115743</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46003.167375115743</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46003.167375115743</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46003.167375115743</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46003.167375115743</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46003.167375115743</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46003.167375115743</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46003.167375115743</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46003.167375115743</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46003.167375115743</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46003.167375115743</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46003.167375115743</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46003.167375115743</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46003.167375115743</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46003.167375115743</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46003.167375115743</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46003.167375115743</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46003.167375115743</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46003.167375115743</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46003.167375115743</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46003.167375115743</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46003.167375115743</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46003.167375115743</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46003.167375115743</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46003.167375115743</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46003.167375115743</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46003.167375115743</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46003.167375115743</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46003.167375115743</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46003.167375115743</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46003.167375115743</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46003.167375115743</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46003.167375115743</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46003.167375115743</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46003.167375115743</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46003.167375115743</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46003.167375115743</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46003.167375115743</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46003.167375115743</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46003.167375115743</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46003.167375115743</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46003.167375115743</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46003.167375115743</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46003.167375115743</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46003.167375115743</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46003.167375115743</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46003.167375115743</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46003.167375115743</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46003.167375115743</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46003.167375115743</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46003.167375115743</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46003.167375115743</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46003.167375115743</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46003.167375115743</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46003.167375115743</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46003.167375115743</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46003.167375115743</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46003.167375115743</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46003.167375115743</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46003.167375115743</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46003.167375115743</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46003.167375115743</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46003.167375115743</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46003.167375115743</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46003.167375115743</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46003.167375115743</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46003.167375115743</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46003.167375115743</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46003.167375115743</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46003.167375115743</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46003.167375115743</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46003.167375115743</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46003.167375115743</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46003.167375115743</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46003.167375115743</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46003.167375115743</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46003.167375115743</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46003.167375115743</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46003.167375115743</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46003.167375115743</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46003.167375115743</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46003.167375115743</v>
      </c>
      <c r="H133" s="121"/>
      <c r="I133" s="123" t="str">
        <f>IFERROR(VLOOKUP(D133,DB!A:F,6,0),"")</f>
        <v/>
      </c>
      <c r="J133" s="123" t="str">
        <f>IFERROR(VLOOKUP(D133,DB!A:G,7,0),"")</f>
        <v/>
      </c>
      <c r="K133" s="119"/>
      <c r="L133" s="118" t="str">
        <f>IFERROR(VLOOKUP(D133,DB!A:I,9,0),"")</f>
        <v/>
      </c>
    </row>
  </sheetData>
  <customSheetViews>
    <customSheetView guid="{F6042A99-DD27-4453-835D-0834D95730CC}" filter="1" showAutoFilter="1">
      <pageMargins left="0" right="0" top="0" bottom="0" header="0" footer="0"/>
      <autoFilter ref="B1:M1" xr:uid="{279F08A8-3FFF-4BA2-82C9-D029A21EFBD3}"/>
    </customSheetView>
  </customSheetViews>
  <dataValidations count="2">
    <dataValidation allowBlank="1" showInputMessage="1" showErrorMessage="1" sqref="E1" xr:uid="{5DBA255D-CDD9-49FB-AD3C-AF70AB4EE696}"/>
    <dataValidation type="list" allowBlank="1" showInputMessage="1" showErrorMessage="1" sqref="E2:E1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178.16753715278173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18.779956134261738</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5.8119931713008555</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2.3354653935239185</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46003.167375115743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46003.167375115743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46003.167375115743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46003.167375115743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46003.167375115743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46003.167375115743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46003.167375115743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46003.167375115743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46003.167375115743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46003.167375115743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46003.167375115743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46003.167375115743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46003.167375115743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46003.167375115743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46003.167375115743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46003.167375115743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46003.167375115743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46003.167375115743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46003.167375115743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46003.167375115743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46003.167375115743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46003.167375115743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46003.167375115743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46003.167375115743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46003.167375115743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46003.167375115743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46003.167375115743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46003.167375115743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46003.167375115743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46003.167375115743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46003.167375115743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46003.167375115743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46003.167375115743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46003.167375115743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46003.167375115743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46003.167375115743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46003.167375115743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46003.167375115743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46003.167375115743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46003.167375115743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46003.167375115743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46003.167375115743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46003.167375115743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46003.167375115743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46003.167375115743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46003.167375115743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46003.167375115743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46003.167375115743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46003.167375115743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46003.167375115743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46003.167375115743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46003.167375115743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46003.167375115743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46003.167375115743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46003.167375115743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46003.167375115743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46003.167375115743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46003.167375115743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46003.167375115743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46003.167375115743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46003.167375115743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46003.167375115743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46003.167375115743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46003.167375115743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46003.167375115743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46003.167375115743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46003.167375115743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46003.167375115743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46003.167375115743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46003.167375115743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46003.167375115743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46003.167375115743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46003.167375115743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46003.167375115743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46003.167375115743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46003.167375115743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46003.167375115743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46003.167375115743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46003.167375115743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46003.167375115743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46003.167375115743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46003.167375115743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46003.167375115743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46003.167375115743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46003.167375115743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46003.167375115743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46003.167375115743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46003.167375115743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46003.167375115743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46003.167375115743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46003.167375115743</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46003.167375115743</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46003.167375115743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46003.167375115743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46003.167375115743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46003.167375115743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46003.167375115743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46003.167375115743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46003.167375115743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46003.167375115743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46003.167375115743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46003.167375115743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46003.167375115743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46003.167375115743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46003.167375115743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46003.167375115743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46003.167375115743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46003.167375115743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46003.167375115743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46003.167375115743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46003.167375115743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46003.167375115743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46003.167375115743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46003.167375115743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46003.167375115743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46003.167375115743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46003.167375115743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46003.167375115743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46003.167375115743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46003.167375115743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46003.167375115743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46003.167375115743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46003.167375115743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46003.167375115743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46003.167375115743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46003.167375115743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46003.167375115743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46003.167375115743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46003.167375115743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46003.167375115743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46003.167375115743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46003.167375115743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46003.167375115743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46003.167375115743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46003.167375115743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46003.167375115743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46003.167375115743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46003.167375115743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46003.167375115743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46003.167375115743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46003.167375115743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46003.167375115743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46003.167375115743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46003.167375115743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46003.167375115743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46003.167375115743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46003.167375115743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46003.167375115743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46003.167375115743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46003.167375115743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46003.167375115743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46003.167375115743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46003.167375115743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46003.167375115743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46003.167375115743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46003.167375115743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46003.167375115743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46003.167375115743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46003.167375115743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46003.167375115743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46003.167375115743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46003.167375115743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46003.167375115743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46003.167375115743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46003.167375115743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46003.167375115743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46003.167375115743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46003.167375115743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46003.167375115743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46003.167375115743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46003.167375115743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46003.167375115743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46003.167375115743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46003.167375115743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46003.167375115743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46003.167375115743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46003.167375115743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46003.167375115743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46003.167375115743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46003.167375115743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46003.167375115743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46003.167375115743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46003.167375115743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46003.167375115743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46003.167375115743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46003.167375115743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46003.167375115743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46003.167375115743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46003.167375115743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46003.167375115743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46003.167375115743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46003.167375115743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46003.167375115743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46003.167375115743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46003.167375115743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46003.167375115743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46003.167375115743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46003.167375115743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46003.167375115743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46003.167375115743</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46003.167375115743</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46003.167375115743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46003.167375115743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46003.167375115743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46003.167375115743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46003.167375115743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46003.167375115743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46003.167375115743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46003.167375115743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46003.167375115743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46003.167375115743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46003.167375115743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46003.167375115743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46003.167375115743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46003.167375115743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46003.167375115743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46003.167375115743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46003.167375115743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46003.167375115743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46003.167375115743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46003.167375115743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46003.167375115743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46003.167375115743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46003.167375115743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46003.167375115743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46003.167375115743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46003.167375115743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46003.167375115743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46003.167375115743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46003.167375115743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46003.167375115743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46003.167375115743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46003.167375115743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46003.167375115743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46003.167375115743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46003.167375115743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46003.167375115743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46003.167375115743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46003.167375115743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46003.167375115743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46003.167375115743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46003.167375115743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46003.167375115743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46003.167375115743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46003.167375115743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46003.167375115743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46003.167375115743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46003.167375115743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46003.167375115743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46003.167375115743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46003.167375115743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46003.167375115743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46003.167375115743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46003.167375115743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46003.167375115743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46003.167375115743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46003.167375115743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46003.167375115743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46003.167375115743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46003.167375115743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46003.167375115743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46003.167375115743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46003.167375115743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46003.167375115743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46003.167375115743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46003.167375115743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46003.167375115743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46003.167375115743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46003.167375115743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46003.167375115743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46003.167375115743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46003.167375115743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46003.167375115743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46003.167375115743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46003.167375115743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46003.167375115743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46003.167375115743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46003.167375115743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46003.167375115743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46003.167375115743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46003.167375115743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46003.167375115743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46003.167375115743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46003.167375115743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46003.167375115743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46003.167375115743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46003.167375115743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46003.167375115743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46003.167375115743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46003.167375115743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46003.167375115743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46003.167375115743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46003.167375115743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46003.167375115743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46003.167375115743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46003.167375115743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46003.167375115743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46003.167375115743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46003.167375115743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46003.167375115743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46003.167375115743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46003.167375115743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46003.167375115743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46003.167375115743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46003.167375115743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46003.167375115743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46003.167375115743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46003.167375115743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46003.167375115743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46003.167375115743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46003.167375115743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46003.167375115743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46003.167375115743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46003.167375115743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46003.167375115743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46003.167375115743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46003.167375115743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46003.167375115743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46003.167375115743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46003.167375115743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46003.167375115743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46003.167375115743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46003.167375115743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46003.167375115743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46003.167375115743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46003.167375115743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46003.167375115743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46003.167375115743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46003.167375115743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46003.167375115743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46003.167375115743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46003.167375115743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46003.167375115743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46003.167375115743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46003.167375115743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46003.167375115743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46003.167375115743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46003.167375115743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46003.167375115743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46003.167375115743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46003.167375115743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46003.167375115743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46003.167375115743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46003.167375115743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46003.167375115743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46003.167375115743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46003.167375115743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46003.167375115743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46003.167375115743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46003.167375115743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46003.167375115743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46003.167375115743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46003.167375115743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46003.167375115743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46003.167375115743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46003.167375115743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46003.167375115743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46003.167375115743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46003.167375115743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46003.167375115743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46003.167375115743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46003.167375115743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46003.167375115743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46003.167375115743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46003.167375115743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46003.167375115743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46003.167375115743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46003.167375115743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46003.167375115743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46003.167375115743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46003.167375115743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46003.167375115743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46003.167375115743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46003.167375115743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46003.167375115743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46003.167375115743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46003.167375115743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46003.167375115743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46003.167375115743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46003.167375115743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46003.167375115743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46003.167375115743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46003.167375115743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46003.167375115743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46003.167375115743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46003.167375115743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46003.167375115743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46003.167375115743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46003.167375115743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46003.167375115743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46003.167375115743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46003.167375115743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46003.167375115743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46003.167375115743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46003.167375115743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46003.167375115743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46003.167375115743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46003.167375115743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46003.167375115743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46003.167375115743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46003.167375115743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46003.167375115743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46003.167375115743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46003.167375115743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46003.167375115743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46003.167375115743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46003.167375115743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46003.167375115743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46003.167375115743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46003.167375115743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46003.167375115743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46003.167375115743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46003.167375115743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46003.167375115743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46003.167375115743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46003.167375115743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46003.167375115743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46003.167375115743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46003.167375115743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46003.167375115743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46003.167375115743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46003.167375115743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46003.167375115743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46003.167375115743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46003.167375115743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46003.167375115743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46003.167375115743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46003.167375115743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46003.167375115743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46003.167375115743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46003.167375115743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46003.167375115743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46003.167375115743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46003.167375115743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46003.167375115743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46003.167375115743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46003.167375115743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46003.167375115743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46003.167375115743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46003.167375115743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46003.167375115743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46003.167375115743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46003.167375115743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46003.167375115743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46003.167375115743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46003.167375115743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46003.167375115743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46003.167375115743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46003.167375115743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46003.167375115743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46003.167375115743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46003.167375115743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46003.167375115743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46003.167375115743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46003.167375115743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46003.167375115743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46003.167375115743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46003.167375115743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46003.167375115743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46003.167375115743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46003.167375115743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46003.167375115743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46003.167375115743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46003.167375115743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46003.167375115743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46003.167375115743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46003.167375115743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46003.167375115743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46003.167375115743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46003.167375115743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46003.167375115743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46003.167375115743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46003.167375115743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46003.167375115743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46003.167375115743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46003.167375115743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46003.167375115743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46003.167375115743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46003.167375115743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46003.167375115743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46003.167375115743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46003.167375115743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46003.167375115743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46003.167375115743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46003.167375115743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46003.167375115743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46003.167375115743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46003.167375115743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46003.167375115743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46003.167375115743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46003.167375115743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46003.167375115743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46003.167375115743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46003.167375115743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46003.167375115743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46003.167375115743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46003.167375115743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46003.167375115743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46003.167375115743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46003.167375115743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46003.167375115743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46003.167375115743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46003.167375115743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46003.167375115743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46003.167375115743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46003.167375115743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46003.167375115743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46003.167375115743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46003.167375115743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46003.167375115743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46003.167375115743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46003.167375115743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46003.167375115743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46003.167375115743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46003.167375115743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46003.167375115743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46003.167375115743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46003.167375115743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46003.167375115743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46003.167375115743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46003.167375115743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46003.167375115743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46003.167375115743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46003.167375115743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46003.167375115743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46003.167375115743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46003.167375115743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46003.167375115743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46003.167375115743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46003.167375115743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46003.167375115743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46003.167375115743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46003.167375115743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46003.167375115743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46003.167375115743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46003.167375115743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46003.167375115743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46003.167375115743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46003.167375115743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46003.167375115743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46003.167375115743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46003.167375115743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46003.167375115743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46003.167375115743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46003.167375115743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46003.167375115743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46003.167375115743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46003.167375115743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46003.167375115743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46003.167375115743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46003.167375115743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46003.167375115743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46003.167375115743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46003.167375115743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46003.167375115743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46003.167375115743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46003.167375115743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46003.167375115743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46003.167375115743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46003.167375115743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46003.167375115743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46003.167375115743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46003.167375115743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46003.167375115743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46003.167375115743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46003.167375115743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46003.167375115743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46003.167375115743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46003.167375115743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46003.167375115743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46003.167375115743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46003.167375115743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46003.167375115743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46003.167375115743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46003.167375115743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46003.167375115743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46003.167375115743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46003.167375115743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46003.167375115743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46003.167375115743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46003.167375115743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46003.167375115743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46003.167375115743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46003.167375115743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46003.167375115743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46003.167375115743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46003.167375115743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46003.167375115743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46003.167375115743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46003.167375115743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46003.167375115743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46003.167375115743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46003.167375115743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46003.167375115743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46003.167375115743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46003.167375115743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46003.167375115743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46003.167375115743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46003.167375115743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46003.167375115743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46003.167375115743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46003.167375115743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46003.167375115743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46003.167375115743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46003.167375115743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46003.167375115743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46003.167375115743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46003.167375115743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46003.167375115743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46003.167375115743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46003.167375115743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46003.167375115743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46003.167375115743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46003.167375115743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46003.167375115743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46003.167375115743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46003.167375115743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46003.167375115743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46003.167375115743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46003.167375115743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46003.167375115743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46003.167375115743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46003.167375115743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46003.167375115743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46003.167375115743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46003.167375115743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46003.167375115743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46003.167375115743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46003.167375115743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46003.167375115743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46003.167375115743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46003.167375115743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46003.167375115743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46003.167375115743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46003.167375115743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46003.167375115743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46003.167375115743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46003.167375115743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46003.167375115743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46003.167375115743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46003.167375115743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46003.167375115743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46003.167375115743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46003.167375115743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46003.167375115743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46003.167375115743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46003.167375115743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46003.167375115743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46003.167375115743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46003.167375115743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46003.167375115743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46003.167375115743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46003.167375115743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46003.167375115743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46003.167375115743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46003.167375115743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46003.167375115743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46003.167375115743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46003.167375115743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46003.167375115743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46003.167375115743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46003.167375115743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46003.167375115743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46003.167375115743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46003.167375115743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46003.167375115743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46003.167375115743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46003.167375115743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46003.167375115743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46003.167375115743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46003.167375115743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46003.167375115743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46003.167375115743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46003.167375115743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46003.167375115743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46003.167375115743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46003.167375115743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46003.167375115743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46003.167375115743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46003.167375115743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46003.167375115743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46003.167375115743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46003.167375115743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46003.167375115743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46003.167375115743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46003.167375115743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46003.167375115743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46003.167375115743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46003.167375115743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46003.167375115743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46003.167375115743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46003.167375115743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46003.167375115743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46003.167375115743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46003.167375115743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46003.167375115743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46003.167375115743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46003.167375115743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46003.167375115743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46003.167375115743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46003.167375115743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46003.167375115743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46003.167375115743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46003.167375115743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46003.167375115743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46003.167375115743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46003.167375115743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46003.167375115743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46003.167375115743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46003.167375115743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46003.167375115743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46003.167375115743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46003.167375115743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46003.167375115743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46003.167375115743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46003.167375115743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46003.167375115743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46003.167375115743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46003.167375115743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46003.167375115743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46003.167375115743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46003.167375115743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46003.167375115743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46003.167375115743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46003.167375115743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46003.167375115743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46003.167375115743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46003.167375115743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46003.167375115743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46003.167375115743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46003.167375115743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46003.167375115743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46003.167375115743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46003.167375115743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46003.167375115743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46003.167375115743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46003.167375115743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46003.167375115743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46003.167375115743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46003.167375115743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46003.167375115743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46003.167375115743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46003.167375115743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46003.167375115743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46003.167375115743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46003.167375115743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46003.167375115743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46003.167375115743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46003.167375115743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46003.167375115743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46003.167375115743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46003.167375115743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46003.167375115743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46003.167375115743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46003.167375115743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46003.167375115743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46003.167375115743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46003.167375115743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46003.167375115743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46003.167375115743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46003.167375115743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46003.167375115743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46003.167375115743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46003.167375115743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46003.167375115743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46003.167375115743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46003.167375115743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46003.167375115743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46003.167375115743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46003.167375115743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46003.167375115743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46003.167375115743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46003.167375115743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46003.167375115743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46003.167375115743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46003.167375115743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46003.167375115743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46003.167375115743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46003.167375115743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46003.167375115743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46003.167375115743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46003.167375115743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46003.167375115743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46003.167375115743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46003.167375115743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46003.167375115743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46003.167375115743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46003.167375115743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46003.167375115743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46003.167375115743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46003.167375115743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46003.167375115743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46003.167375115743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46003.167375115743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46003.167375115743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46003.167375115743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46003.167375115743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46003.167375115743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46003.167375115743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46003.167375115743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46003.167375115743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46003.167375115743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46003.167375115743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46003.167375115743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46003.167375115743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46003.167375115743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46003.167375115743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46003.167375115743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46003.167375115743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46003.167375115743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46003.167375115743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46003.167375115743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46003.167375115743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46003.167375115743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46003.167375115743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46003.167375115743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46003.167375115743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46003.167375115743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46003.167375115743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46003.167375115743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46003.167375115743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46003.167375115743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46003.167375115743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46003.167375115743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46003.167375115743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46003.167375115743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46003.167375115743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46003.167375115743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46003.167375115743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46003.167375115743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46003.167375115743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46003.167375115743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46003.167375115743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46003.167375115743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46003.167375115743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46003.167375115743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46003.167375115743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46003.167375115743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46003.167375115743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46003.167375115743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46003.167375115743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46003.167375115743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46003.167375115743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46003.167375115743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46003.167375115743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46003.167375115743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46003.167375115743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46003.167375115743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46003.167375115743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46003.167375115743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46003.167375115743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46003.167375115743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46003.167375115743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46003.167375115743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46003.167375115743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46003.167375115743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46003.167375115743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46003.167375115743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46003.167375115743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46003.167375115743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46003.167375115743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46003.167375115743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46003.167375115743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46003.167375115743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46003.167375115743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46003.167375115743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46003.167375115743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46003.167375115743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46003.167375115743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46003.167375115743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46003.167375115743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46003.167375115743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46003.167375115743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46003.167375115743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46003.167375115743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46003.167375115743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46003.167375115743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46003.167375115743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46003.167375115743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46003.167375115743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46003.167375115743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46003.167375115743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46003.167375115743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46003.167375115743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46003.167375115743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46003.167375115743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46003.167375115743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46003.167375115743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46003.167375115743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46003.167375115743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46003.167375115743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46003.167375115743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46003.167375115743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46003.167375115743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46003.167375115743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46003.167375115743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46003.167375115743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46003.167375115743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46003.167375115743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46003.167375115743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46003.167375115743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46003.167375115743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46003.167375115743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46003.167375115743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46003.167375115743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46003.167375115743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46003.167375115743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46003.167375115743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46003.167375115743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46003.167375115743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46003.167375115743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46003.167375115743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46003.167375115743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46003.167375115743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46003.167375115743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46003.167375115743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46003.167375115743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46003.167375115743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46003.167375115743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46003.167375115743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46003.167375115743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46003.167375115743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46003.167375115743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46003.167375115743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46003.167375115743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46003.167375115743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46003.167375115743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46003.167375115743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46003.167375115743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46003.167375115743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46003.167375115743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46003.167375115743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46003.167375115743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46003.167375115743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46003.167375115743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46003.167375115743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46003.167375115743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46003.167375115743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46003.167375115743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46003.167375115743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46003.167375115743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46003.167375115743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46003.167375115743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46003.167375115743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46003.167375115743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46003.167375115743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46003.167375115743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46003.167375115743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46003.167375115743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46003.167375115743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46003.167375115743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46003.167375115743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46003.167375115743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46003.167375115743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46003.167375115743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46003.167375115743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46003.167375115743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46003.167375115743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46003.167375115743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46003.167375115743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46003.167375115743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46003.167375115743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46003.167375115743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46003.167375115743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46003.167375115743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46003.167375115743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46003.167375115743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46003.167375115743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46003.167375115743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46003.167375115743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46003.167375115743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46003.167375115743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46003.167375115743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46003.167375115743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46003.167375115743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46003.167375115743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46003.167375115743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46003.167375115743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46003.167375115743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46003.167375115743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46003.167375115743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46003.167375115743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46003.167375115743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46003.167375115743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46003.167375115743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46003.167375115743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46003.167375115743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46003.167375115743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46003.167375115743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46003.167375115743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46003.167375115743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46003.167375115743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46003.167375115743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46003.167375115743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46003.167375115743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46003.167375115743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46003.167375115743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46003.167375115743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46003.167375115743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46003.167375115743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46003.167375115743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46003.167375115743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46003.167375115743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46003.167375115743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46003.167375115743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46003.167375115743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46003.167375115743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46003.167375115743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46003.167375115743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46003.167375115743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46003.167375115743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46003.167375115743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46003.167375115743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46003.167375115743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46003.167375115743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46003.167375115743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46003.167375115743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46003.167375115743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46003.167375115743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46003.167375115743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46003.167375115743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46003.167375115743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46003.167375115743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46003.167375115743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46003.167375115743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46003.167375115743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46003.167375115743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46003.167375115743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46003.167375115743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46003.167375115743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46003.167375115743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46003.167375115743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46003.167375115743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46003.167375115743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46003.167375115743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46003.167375115743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46003.167375115743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46003.167375115743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46003.167375115743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46003.167375115743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46003.167375115743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46003.167375115743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46003.167375115743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46003.167375115743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46003.167375115743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46003.167375115743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46003.167375115743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46003.167375115743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46003.167375115743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46003.167375115743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46003.167375115743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46003.167375115743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46003.167375115743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46003.167375115743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46003.167375115743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46003.167375115743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46003.167375115743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46003.167375115743</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tabSelected="1" workbookViewId="0">
      <selection activeCell="K7" sqref="K7"/>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299.68665752314701</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4.3732315972229117</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2</v>
      </c>
      <c r="D4" s="87" t="s">
        <v>30529</v>
      </c>
      <c r="E4" s="90" t="s">
        <v>39106</v>
      </c>
      <c r="F4" s="91">
        <v>46003.085416666669</v>
      </c>
      <c r="G4" s="92">
        <f t="shared" ref="G4:G9" ca="1" si="1">IFERROR(NOW()-F4,"")</f>
        <v>8.1958449074591044E-2</v>
      </c>
      <c r="H4" s="91">
        <v>46003.078032407408</v>
      </c>
      <c r="I4" s="106" t="str">
        <f>IFERROR(VLOOKUP(D4,DB!A:F,6,0),"")</f>
        <v>SCECO</v>
      </c>
      <c r="J4" s="106" t="str">
        <f>IFERROR(VLOOKUP(D4,DB!A:G,7,0),"")</f>
        <v>Good</v>
      </c>
      <c r="K4" s="93" t="s">
        <v>39126</v>
      </c>
      <c r="L4" s="87" t="str">
        <f>IFERROR(VLOOKUP(D4,DB!A:I,9,0),"")</f>
        <v>Latis</v>
      </c>
    </row>
    <row r="5" spans="1:16" ht="15" customHeight="1">
      <c r="A5" s="106"/>
      <c r="B5" s="106" t="str">
        <f>IFERROR(VLOOKUP(D5,DB!A:K,11,0),"")</f>
        <v/>
      </c>
      <c r="C5" s="89"/>
      <c r="D5" s="87"/>
      <c r="E5" s="90"/>
      <c r="F5" s="91"/>
      <c r="G5" s="92">
        <f t="shared" ca="1" si="1"/>
        <v>46003.167375115743</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46003.167375115743</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46003.167375115743</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46003.167375115743</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46003.167375115743</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46003.167375115743</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46003.167375115743</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46003.167375115743</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46003.167375115743</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46003.167375115743</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46003.167375115743</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46003.167375115743</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46003.167375115743</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46003.167375115743</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46003.167375115743</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46003.167375115743</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46003.167375115743</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46003.167375115743</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46003.167375115743</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46003.167375115743</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46003.167375115743</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46003.167375115743</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46003.167375115743</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46003.167375115743</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46003.167375115743</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46003.167375115743</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46003.167375115743</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46003.167375115743</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46003.167375115743</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46003.167375115743</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46003.167375115743</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46003.167375115743</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46003.167375115743</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46003.167375115743</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46003.167375115743</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46003.167375115743</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46003.167375115743</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46003.167375115743</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46003.167375115743</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46003.167375115743</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46003.167375115743</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46003.167375115743</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46003.167375115743</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46003.167375115743</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46003.167375115743</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46003.167375115743</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46003.167375115743</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46003.167375115743</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46003.167375115743</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46003.167375115743</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46003.167375115743</v>
      </c>
      <c r="H55" s="91"/>
      <c r="I55" s="106" t="str">
        <f>IFERROR(VLOOKUP(D55,DB!A:F,6,0),"")</f>
        <v/>
      </c>
      <c r="J55" s="106" t="str">
        <f>IFERROR(VLOOKUP(D55,DB!A:G,7,0),"")</f>
        <v/>
      </c>
      <c r="K55" s="93"/>
      <c r="L55" s="87" t="str">
        <f>IFERROR(VLOOKUP(D55,DB!A:I,9,0),"")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topLeftCell="A14" workbookViewId="0">
      <selection activeCell="K9" sqref="K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39127</v>
      </c>
    </row>
    <row r="2" spans="1:13" s="39" customFormat="1">
      <c r="A2" s="37" t="s">
        <v>39128</v>
      </c>
      <c r="B2" s="37" t="str">
        <f>IFERROR(VLOOKUP(D2,[1]DB!A:K,11,0),"")</f>
        <v>R5</v>
      </c>
      <c r="C2" s="37">
        <v>3</v>
      </c>
      <c r="D2" s="99" t="s">
        <v>36085</v>
      </c>
      <c r="E2" s="37" t="s">
        <v>39106</v>
      </c>
      <c r="F2" s="38">
        <v>45891.832060185188</v>
      </c>
      <c r="G2" s="101">
        <f ca="1">IFERROR(NOW()-F2,"")</f>
        <v>111.33531493055489</v>
      </c>
      <c r="H2" s="38">
        <v>45891.790393518517</v>
      </c>
      <c r="I2" s="37" t="str">
        <f>IFERROR(VLOOKUP(D2,[1]DB!A:F,6,0),"")</f>
        <v>Generator-SG</v>
      </c>
      <c r="J2" s="37" t="str">
        <f>IFERROR(VLOOKUP(D2,[1]DB!A:G,7,0),"")</f>
        <v>Vandalized</v>
      </c>
      <c r="K2" s="37" t="s">
        <v>39129</v>
      </c>
      <c r="L2" s="37" t="str">
        <f>IFERROR(VLOOKUP(D2,[1]DB!A:I,9,0),"")</f>
        <v>Latis</v>
      </c>
      <c r="M2" s="154"/>
    </row>
    <row r="3" spans="1:13" s="39" customFormat="1" ht="30.75">
      <c r="A3" s="37" t="s">
        <v>39130</v>
      </c>
      <c r="B3" s="37" t="str">
        <f>IFERROR(VLOOKUP(D3,[1]DB!A:K,11,0),"")</f>
        <v>R5</v>
      </c>
      <c r="C3" s="37">
        <v>1</v>
      </c>
      <c r="D3" s="37" t="s">
        <v>33407</v>
      </c>
      <c r="E3" s="37" t="s">
        <v>39109</v>
      </c>
      <c r="F3" s="38">
        <v>45926.188877314817</v>
      </c>
      <c r="G3" s="101">
        <f t="shared" ref="G3" ca="1" si="0">IFERROR(NOW()-F3,"")</f>
        <v>76.978497800926561</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39109</v>
      </c>
      <c r="F4" s="103">
        <v>45948.661111111112</v>
      </c>
      <c r="G4" s="104">
        <f t="shared" ref="G4" ca="1" si="1">IFERROR(NOW()-F4,"")</f>
        <v>54.506264004630793</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21.794076504629629</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6.0598866898144479</v>
      </c>
      <c r="H6" s="38">
        <v>45997.093599537038</v>
      </c>
      <c r="I6" s="37" t="str">
        <f>IFERROR(VLOOKUP(D6,[1]DB!A:F,6,0),"")</f>
        <v>SCECO</v>
      </c>
      <c r="J6" s="37" t="str">
        <f>IFERROR(VLOOKUP(D6,[1]DB!A:G,7,0),"")</f>
        <v>In progress</v>
      </c>
      <c r="K6" s="37" t="s">
        <v>39137</v>
      </c>
      <c r="L6" s="37" t="str">
        <f>IFERROR(VLOOKUP(D6,[1]DB!A:I,9,0),"")</f>
        <v>Latis</v>
      </c>
      <c r="M6" s="37"/>
    </row>
    <row r="7" spans="1:13">
      <c r="A7" s="37" t="s">
        <v>39138</v>
      </c>
      <c r="B7" s="37" t="str">
        <f>IFERROR(VLOOKUP(D7,[1]DB!A:K,11,0),"")</f>
        <v>R5</v>
      </c>
      <c r="C7" s="37">
        <v>1</v>
      </c>
      <c r="D7" s="37" t="s">
        <v>33475</v>
      </c>
      <c r="E7" s="37" t="s">
        <v>39106</v>
      </c>
      <c r="F7" s="38">
        <v>46002.119513888887</v>
      </c>
      <c r="G7" s="129">
        <f ca="1">IFERROR(NOW()-F7,"")</f>
        <v>1.0478612268561847</v>
      </c>
      <c r="H7" s="38">
        <v>46002.086875000001</v>
      </c>
      <c r="I7" s="37" t="str">
        <f>IFERROR(VLOOKUP(D7,[1]DB!A:F,6,0),"")</f>
        <v>SCECO</v>
      </c>
      <c r="J7" s="37" t="str">
        <f>IFERROR(VLOOKUP(D7,[1]DB!A:G,7,0),"")</f>
        <v>Good</v>
      </c>
      <c r="K7" s="99" t="s">
        <v>39139</v>
      </c>
      <c r="L7" s="37" t="str">
        <f>IFERROR(VLOOKUP(D7,[1]DB!A:I,9,0),"")</f>
        <v>Latis</v>
      </c>
      <c r="M7" s="37"/>
    </row>
    <row r="8" spans="1:13">
      <c r="A8" s="151"/>
      <c r="B8" s="151" t="str">
        <f>IFERROR(VLOOKUP(D8,[1]DB!A:K,11,0),"")</f>
        <v/>
      </c>
      <c r="C8" s="151"/>
      <c r="D8" s="151"/>
      <c r="E8" s="151"/>
      <c r="F8" s="152"/>
      <c r="G8" s="153">
        <f t="shared" ref="G8:G63" ca="1" si="3">IFERROR(NOW()-F8,"")</f>
        <v>46003.167375115743</v>
      </c>
      <c r="H8" s="152"/>
      <c r="I8" s="151" t="str">
        <f>IFERROR(VLOOKUP(D8,[1]DB!A:F,6,0),"")</f>
        <v/>
      </c>
      <c r="J8" s="151" t="str">
        <f>IFERROR(VLOOKUP(D8,[1]DB!A:G,7,0),"")</f>
        <v/>
      </c>
      <c r="K8" s="151"/>
      <c r="L8" s="151" t="str">
        <f>IFERROR(VLOOKUP(D8,[1]DB!A:I,9,0),"")</f>
        <v/>
      </c>
      <c r="M8" s="151"/>
    </row>
    <row r="9" spans="1:13">
      <c r="A9" s="151"/>
      <c r="B9" s="151" t="str">
        <f>IFERROR(VLOOKUP(D9,[1]DB!A:K,11,0),"")</f>
        <v/>
      </c>
      <c r="C9" s="151"/>
      <c r="D9" s="151"/>
      <c r="E9" s="151"/>
      <c r="F9" s="152"/>
      <c r="G9" s="153">
        <f t="shared" ca="1" si="3"/>
        <v>46003.167375115743</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46003.167375115743</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46003.167375115743</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46003.167375115743</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46003.167375115743</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46003.167375115743</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46003.167375115743</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46003.167375115743</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46003.167375115743</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46003.167375115743</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46003.167375115743</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46003.167375115743</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46003.167375115743</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46003.167375115743</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46003.167375115743</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46003.167375115743</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46003.167375115743</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46003.167375115743</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46003.167375115743</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46003.167375115743</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46003.167375115743</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46003.167375115743</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46003.167375115743</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46003.167375115743</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46003.167375115743</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46003.167375115743</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46003.167375115743</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46003.167375115743</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46003.167375115743</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46003.167375115743</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46003.167375115743</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46003.167375115743</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46003.167375115743</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46003.167375115743</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46003.167375115743</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46003.167375115743</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46003.167375115743</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46003.167375115743</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46003.167375115743</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46003.167375115743</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46003.167375115743</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46003.167375115743</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46003.167375115743</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46003.167375115743</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46003.167375115743</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46003.167375115743</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46003.167375115743</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46003.167375115743</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46003.167375115743</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46003.167375115743</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46003.167375115743</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46003.167375115743</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46003.167375115743</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46003.167375115743</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46003.167375115743</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ref="G64:G70" ca="1" si="4">IFERROR(NOW()-F64,"")</f>
        <v>46003.167375115743</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46003.167375115743</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46003.167375115743</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46003.167375115743</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46003.167375115743</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46003.167375115743</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4"/>
        <v>46003.167375115743</v>
      </c>
      <c r="H70" s="152"/>
      <c r="I70" s="151" t="str">
        <f>IFERROR(VLOOKUP(D70,[1]DB!A:F,6,0),"")</f>
        <v/>
      </c>
      <c r="J70" s="151" t="str">
        <f>IFERROR(VLOOKUP(D70,[1]DB!A:G,7,0),"")</f>
        <v/>
      </c>
      <c r="K70" s="151"/>
      <c r="L70" s="151" t="str">
        <f>IFERROR(VLOOKUP(D70,[1]DB!A:I,9,0),"")</f>
        <v/>
      </c>
      <c r="M70" s="151"/>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8"/>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6" ca="1" si="0">IFERROR(NOW()-F2,"-")</f>
        <v>46003.167375115743</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46003.167375115743</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46003.167375115743</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46003.167375115743</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46003.167375115743</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46003.167375115743</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46003.167375115743</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46003.167375115743</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46003.167375115743</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46003.167375115743</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46003.167375115743</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46003.167375115743</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46003.167375115743</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46003.167375115743</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46003.167375115743</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46003.167375115743</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46003.167375115743</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46003.167375115743</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46003.167375115743</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46003.167375115743</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46003.167375115743</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46003.167375115743</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46003.167375115743</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46003.167375115743</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46003.167375115743</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46003.167375115743</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46003.167375115743</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46003.167375115743</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46003.167375115743</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46003.167375115743</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46003.167375115743</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46003.167375115743</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46003.167375115743</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46003.167375115743</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46003.167375115743</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46003.167375115743</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46003.167375115743</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46003.167375115743</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46003.167375115743</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46003.167375115743</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46003.167375115743</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46003.167375115743</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46003.167375115743</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46003.167375115743</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46003.167375115743</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ref="G47:G110" ca="1" si="1">IFERROR(NOW()-F47,"-")</f>
        <v>46003.167375115743</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46003.167375115743</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46003.167375115743</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46003.167375115743</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46003.167375115743</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46003.167375115743</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46003.167375115743</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46003.167375115743</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46003.167375115743</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46003.167375115743</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46003.167375115743</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46003.167375115743</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46003.167375115743</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46003.167375115743</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46003.167375115743</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46003.167375115743</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46003.167375115743</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46003.167375115743</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46003.167375115743</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46003.167375115743</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46003.167375115743</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46003.167375115743</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46003.167375115743</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46003.167375115743</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46003.167375115743</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46003.167375115743</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46003.167375115743</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46003.167375115743</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46003.167375115743</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46003.167375115743</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46003.167375115743</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46003.167375115743</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46003.167375115743</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46003.167375115743</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46003.167375115743</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46003.167375115743</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46003.167375115743</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46003.167375115743</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46003.167375115743</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46003.167375115743</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46003.167375115743</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46003.167375115743</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46003.167375115743</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46003.167375115743</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46003.167375115743</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46003.167375115743</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46003.167375115743</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46003.167375115743</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46003.167375115743</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46003.167375115743</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46003.167375115743</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46003.167375115743</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46003.167375115743</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46003.167375115743</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46003.167375115743</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46003.167375115743</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46003.167375115743</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46003.167375115743</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46003.167375115743</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46003.167375115743</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46003.167375115743</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46003.167375115743</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46003.167375115743</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46003.167375115743</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ref="G111:G174" ca="1" si="2">IFERROR(NOW()-F111,"-")</f>
        <v>46003.167375115743</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46003.167375115743</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46003.167375115743</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46003.167375115743</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46003.167375115743</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46003.167375115743</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46003.167375115743</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46003.167375115743</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46003.167375115743</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46003.167375115743</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46003.167375115743</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46003.167375115743</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46003.167375115743</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46003.167375115743</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46003.167375115743</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46003.167375115743</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46003.167375115743</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46003.167375115743</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46003.167375115743</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46003.167375115743</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46003.167375115743</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46003.167375115743</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46003.167375115743</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46003.167375115743</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46003.167375115743</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46003.167375115743</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46003.167375115743</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46003.167375115743</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46003.167375115743</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46003.167375115743</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46003.167375115743</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46003.167375115743</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46003.167375115743</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46003.167375115743</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46003.167375115743</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46003.167375115743</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46003.167375115743</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46003.167375115743</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46003.167375115743</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46003.167375115743</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46003.167375115743</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46003.167375115743</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46003.167375115743</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46003.167375115743</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46003.167375115743</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46003.167375115743</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46003.167375115743</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46003.167375115743</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46003.167375115743</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46003.167375115743</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46003.167375115743</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46003.167375115743</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46003.167375115743</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46003.167375115743</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46003.167375115743</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46003.167375115743</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46003.167375115743</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46003.167375115743</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46003.167375115743</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46003.167375115743</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46003.167375115743</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46003.167375115743</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46003.167375115743</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46003.167375115743</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ref="G175:G238" ca="1" si="3">IFERROR(NOW()-F175,"-")</f>
        <v>46003.167375115743</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46003.167375115743</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46003.167375115743</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46003.167375115743</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46003.167375115743</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46003.167375115743</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46003.167375115743</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46003.167375115743</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46003.167375115743</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46003.167375115743</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46003.167375115743</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46003.167375115743</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46003.167375115743</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46003.167375115743</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46003.167375115743</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46003.167375115743</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46003.167375115743</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46003.167375115743</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46003.167375115743</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46003.167375115743</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46003.167375115743</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46003.167375115743</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46003.167375115743</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46003.167375115743</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46003.167375115743</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46003.167375115743</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46003.167375115743</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46003.167375115743</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46003.167375115743</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46003.167375115743</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46003.167375115743</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46003.167375115743</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46003.167375115743</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46003.167375115743</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46003.167375115743</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46003.167375115743</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46003.167375115743</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46003.167375115743</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46003.167375115743</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46003.167375115743</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46003.167375115743</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46003.167375115743</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46003.167375115743</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46003.167375115743</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46003.167375115743</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46003.167375115743</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46003.167375115743</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46003.167375115743</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46003.167375115743</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46003.167375115743</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46003.167375115743</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46003.167375115743</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46003.167375115743</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46003.167375115743</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46003.167375115743</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46003.167375115743</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46003.167375115743</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46003.167375115743</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46003.167375115743</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46003.167375115743</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46003.167375115743</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46003.167375115743</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46003.167375115743</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46003.167375115743</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ref="G239:G302" ca="1" si="4">IFERROR(NOW()-F239,"-")</f>
        <v>46003.167375115743</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46003.167375115743</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46003.167375115743</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46003.167375115743</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46003.167375115743</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46003.167375115743</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46003.167375115743</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46003.167375115743</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46003.167375115743</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46003.167375115743</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46003.167375115743</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46003.167375115743</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46003.167375115743</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46003.167375115743</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46003.167375115743</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46003.167375115743</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46003.167375115743</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46003.167375115743</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46003.167375115743</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46003.167375115743</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46003.167375115743</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46003.167375115743</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46003.167375115743</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46003.167375115743</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46003.167375115743</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46003.167375115743</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46003.167375115743</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46003.167375115743</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46003.167375115743</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46003.167375115743</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46003.167375115743</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46003.167375115743</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46003.167375115743</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46003.167375115743</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46003.167375115743</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46003.167375115743</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46003.167375115743</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46003.167375115743</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46003.167375115743</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46003.167375115743</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46003.167375115743</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46003.167375115743</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46003.167375115743</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46003.167375115743</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46003.167375115743</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46003.167375115743</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46003.167375115743</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46003.167375115743</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46003.167375115743</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46003.167375115743</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46003.167375115743</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46003.167375115743</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46003.167375115743</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46003.167375115743</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46003.167375115743</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46003.167375115743</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46003.167375115743</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46003.167375115743</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46003.167375115743</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46003.167375115743</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46003.167375115743</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46003.167375115743</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46003.167375115743</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46003.167375115743</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ref="G303:G366" ca="1" si="5">IFERROR(NOW()-F303,"-")</f>
        <v>46003.167375115743</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46003.167375115743</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46003.167375115743</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46003.167375115743</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46003.167375115743</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46003.167375115743</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46003.167375115743</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46003.167375115743</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46003.167375115743</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46003.167375115743</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46003.167375115743</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46003.167375115743</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46003.167375115743</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46003.167375115743</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46003.167375115743</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46003.167375115743</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46003.167375115743</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46003.167375115743</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46003.167375115743</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46003.167375115743</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46003.167375115743</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46003.167375115743</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46003.167375115743</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46003.167375115743</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46003.167375115743</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46003.167375115743</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46003.167375115743</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46003.167375115743</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46003.167375115743</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46003.167375115743</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46003.167375115743</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46003.167375115743</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46003.167375115743</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46003.167375115743</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46003.167375115743</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46003.167375115743</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46003.167375115743</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46003.167375115743</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46003.167375115743</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46003.167375115743</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46003.167375115743</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46003.167375115743</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46003.167375115743</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46003.167375115743</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46003.167375115743</v>
      </c>
      <c r="H347" s="116"/>
      <c r="I347" s="114" t="str">
        <f>IFERROR(VLOOKUP(D347,DB!A:F,6,0),"")</f>
        <v/>
      </c>
      <c r="J347" s="114" t="str">
        <f>IFERROR(VLOOKUP(D347,DB!A:G,7,0),"")</f>
        <v/>
      </c>
      <c r="K347" s="117"/>
      <c r="L347" s="131" t="str">
        <f>IFERROR(VLOOKUP(D347,DB!A:I,9,0),"")</f>
        <v/>
      </c>
    </row>
    <row r="348" spans="1:12" ht="31.5" customHeight="1">
      <c r="A348" s="137"/>
      <c r="B348" s="138" t="str">
        <f>IFERROR(VLOOKUP(D348,DB!A:K,11,0),"")</f>
        <v/>
      </c>
      <c r="C348" s="139"/>
      <c r="D348" s="138"/>
      <c r="E348" s="136"/>
      <c r="F348" s="140"/>
      <c r="G348" s="141">
        <f t="shared" ca="1" si="5"/>
        <v>46003.167375115743</v>
      </c>
      <c r="H348" s="140"/>
      <c r="I348" s="138" t="str">
        <f>IFERROR(VLOOKUP(D348,DB!A:F,6,0),"")</f>
        <v/>
      </c>
      <c r="J348" s="138" t="str">
        <f>IFERROR(VLOOKUP(D348,DB!A:G,7,0),"")</f>
        <v/>
      </c>
      <c r="K348" s="142"/>
      <c r="L348" s="143" t="str">
        <f>IFERROR(VLOOKUP(D348,DB!A:I,9,0),"")</f>
        <v/>
      </c>
    </row>
  </sheetData>
  <dataValidations count="2">
    <dataValidation allowBlank="1" showInputMessage="1" showErrorMessage="1" sqref="E1" xr:uid="{9E1BC488-8814-4F8A-8DBE-742B3278AB71}"/>
    <dataValidation type="list" allowBlank="1" showInputMessage="1" showErrorMessage="1" sqref="E2:E3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2025-12-12T01:03:05Z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