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88" documentId="120_S{2AC9BD13-BADA-5192-A53E-5A8FF88502F6}" xr6:coauthVersionLast="47" xr6:coauthVersionMax="47" xr10:uidLastSave="{9817D25D-CE8D-42E2-A3E9-8A5194AB187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<sst xmlns="http://schemas.openxmlformats.org/spreadsheetml/2006/main" count="181607" uniqueCount="39147">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</sst>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337.95740300926263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4.4497916671389248E-2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46000.905828935189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46000.905828935189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46000.905828935189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46000.905828935189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46000.905828935189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46000.905828935189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46000.905828935189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46000.905828935189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46000.905828935189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46000.905828935189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46000.905828935189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46000.905828935189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46000.905828935189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46000.905828935189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46000.905828935189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46000.905828935189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46000.905828935189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46000.905828935189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46000.905828935189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46000.905828935189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46000.905828935189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46000.905828935189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46000.905828935189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46000.905828935189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46000.905828935189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46000.905828935189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46000.905828935189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46000.905828935189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46000.905828935189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46000.905828935189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46000.905828935189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46000.905828935189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46000.905828935189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46000.905828935189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46000.905828935189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46000.905828935189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46000.905828935189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46000.905828935189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46000.905828935189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46000.905828935189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46000.905828935189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46000.905828935189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46000.905828935189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46000.905828935189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46000.905828935189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46000.905828935189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46000.905828935189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46000.905828935189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46000.905828935189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46000.905828935189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46000.905828935189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46000.905828935189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46000.905828935189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46000.905828935189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46000.905828935189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46000.905828935189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46000.905828935189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46000.905828935189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46000.905828935189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46000.905828935189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46000.905828935189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46000.905828935189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46000.905828935189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46000.905828935189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46000.905828935189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46000.905828935189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46000.905828935189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46000.905828935189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46000.905828935189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46000.905828935189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46000.905828935189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46000.905828935189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46000.905828935189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46000.905828935189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46000.905828935189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46000.905828935189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46000.905828935189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46000.905828935189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46000.905828935189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46000.905828935189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46000.905828935189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46000.905828935189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46000.905828935189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46000.905828935189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46000.905828935189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46000.905828935189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46000.905828935189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46000.905828935189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46000.905828935189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46000.905828935189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46000.905828935189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46000.905828935189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46000.905828935189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46000.905828935189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46000.905828935189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46000.905828935189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46000.905828935189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46000.905828935189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46000.905828935189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46000.905828935189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46000.905828935189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46000.905828935189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46000.905828935189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46000.905828935189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46000.905828935189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46000.905828935189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46000.905828935189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46000.905828935189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46000.905828935189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46000.905828935189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46000.905828935189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46000.905828935189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46000.905828935189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46000.905828935189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46000.905828935189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46000.905828935189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46000.905828935189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46000.905828935189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46000.905828935189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46000.905828935189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46000.905828935189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46000.905828935189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46000.905828935189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46000.905828935189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46000.905828935189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46000.905828935189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46000.905828935189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46000.905828935189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46000.905828935189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46000.905828935189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46000.905828935189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46000.905828935189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46000.905828935189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46000.905828935189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46000.905828935189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46000.905828935189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46000.905828935189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46000.905828935189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46000.905828935189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46000.905828935189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46000.905828935189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46000.905828935189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46000.905828935189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46000.905828935189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46000.905828935189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46000.905828935189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46000.905828935189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46000.905828935189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46000.905828935189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46000.905828935189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46000.905828935189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46000.905828935189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46000.905828935189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46000.905828935189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46000.905828935189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46000.905828935189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46000.905828935189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46000.905828935189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46000.905828935189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46000.905828935189</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175.9059909722273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16.518409953707305</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3.5504469907464227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46000.905828935189</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46000.905828935189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46000.905828935189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46000.905828935189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46000.905828935189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46000.905828935189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46000.905828935189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46000.905828935189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46000.905828935189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46000.905828935189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46000.905828935189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46000.905828935189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46000.905828935189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46000.905828935189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46000.905828935189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46000.905828935189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46000.905828935189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46000.905828935189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46000.905828935189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46000.905828935189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46000.905828935189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46000.905828935189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46000.905828935189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46000.905828935189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46000.905828935189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46000.905828935189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46000.905828935189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46000.905828935189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46000.905828935189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46000.905828935189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46000.905828935189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46000.905828935189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46000.905828935189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46000.905828935189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46000.905828935189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46000.905828935189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46000.905828935189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46000.905828935189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46000.905828935189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46000.905828935189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46000.905828935189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46000.905828935189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46000.905828935189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46000.905828935189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46000.905828935189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46000.905828935189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46000.905828935189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46000.905828935189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46000.905828935189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46000.905828935189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46000.905828935189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46000.905828935189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46000.905828935189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46000.905828935189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46000.905828935189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46000.905828935189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46000.905828935189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46000.905828935189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46000.905828935189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46000.905828935189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46000.905828935189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46000.905828935189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46000.905828935189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46000.905828935189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46000.905828935189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46000.905828935189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46000.905828935189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46000.905828935189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46000.905828935189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46000.905828935189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46000.905828935189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46000.905828935189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46000.905828935189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46000.905828935189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46000.905828935189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46000.905828935189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46000.905828935189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46000.905828935189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46000.905828935189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46000.905828935189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46000.905828935189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46000.905828935189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46000.905828935189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46000.905828935189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46000.905828935189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46000.905828935189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46000.905828935189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46000.905828935189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46000.905828935189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46000.905828935189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46000.905828935189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46000.905828935189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46000.905828935189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46000.905828935189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46000.905828935189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46000.905828935189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46000.905828935189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46000.905828935189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46000.905828935189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46000.905828935189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46000.905828935189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46000.905828935189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46000.905828935189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46000.905828935189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46000.905828935189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46000.905828935189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46000.905828935189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46000.905828935189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46000.905828935189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46000.905828935189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46000.905828935189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46000.905828935189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46000.905828935189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46000.905828935189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46000.905828935189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46000.905828935189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46000.905828935189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46000.905828935189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46000.905828935189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46000.905828935189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46000.905828935189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46000.905828935189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46000.905828935189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46000.905828935189</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46000.905828935189</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46000.905828935189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46000.905828935189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46000.905828935189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46000.905828935189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46000.905828935189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46000.905828935189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46000.905828935189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46000.905828935189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46000.905828935189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46000.905828935189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46000.905828935189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46000.905828935189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46000.905828935189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46000.905828935189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46000.905828935189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46000.905828935189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46000.905828935189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46000.905828935189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46000.905828935189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46000.905828935189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46000.905828935189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46000.905828935189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46000.905828935189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46000.905828935189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46000.905828935189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46000.905828935189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46000.905828935189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46000.905828935189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46000.905828935189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46000.905828935189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46000.905828935189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46000.905828935189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46000.905828935189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46000.905828935189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46000.905828935189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46000.905828935189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46000.905828935189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46000.905828935189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46000.905828935189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46000.905828935189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46000.905828935189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46000.905828935189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46000.905828935189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46000.905828935189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46000.905828935189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46000.905828935189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46000.905828935189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46000.905828935189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46000.905828935189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46000.905828935189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46000.905828935189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46000.905828935189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46000.905828935189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46000.905828935189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46000.905828935189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46000.905828935189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46000.905828935189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46000.905828935189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46000.905828935189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46000.905828935189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46000.905828935189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46000.905828935189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46000.905828935189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46000.905828935189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46000.905828935189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46000.905828935189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46000.905828935189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46000.905828935189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46000.905828935189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46000.905828935189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46000.905828935189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46000.905828935189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46000.905828935189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46000.905828935189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46000.905828935189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46000.905828935189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46000.905828935189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46000.905828935189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46000.905828935189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46000.905828935189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46000.905828935189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46000.905828935189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46000.905828935189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46000.905828935189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46000.905828935189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46000.905828935189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46000.905828935189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46000.905828935189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46000.905828935189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46000.905828935189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46000.905828935189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46000.905828935189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46000.905828935189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46000.905828935189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46000.905828935189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46000.905828935189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46000.905828935189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46000.905828935189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46000.905828935189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46000.905828935189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46000.905828935189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46000.905828935189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46000.905828935189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46000.905828935189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46000.905828935189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46000.905828935189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46000.905828935189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46000.905828935189</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46000.905828935189</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46000.905828935189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46000.905828935189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46000.905828935189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46000.905828935189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46000.905828935189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46000.905828935189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46000.905828935189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46000.905828935189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46000.905828935189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46000.905828935189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46000.905828935189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46000.905828935189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46000.905828935189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46000.905828935189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46000.905828935189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46000.905828935189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46000.905828935189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46000.905828935189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46000.905828935189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46000.905828935189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46000.905828935189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46000.905828935189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46000.905828935189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46000.905828935189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46000.905828935189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46000.905828935189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46000.905828935189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46000.905828935189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46000.905828935189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46000.905828935189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46000.905828935189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46000.905828935189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46000.905828935189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46000.905828935189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46000.905828935189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46000.905828935189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46000.905828935189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46000.905828935189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46000.905828935189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46000.905828935189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46000.905828935189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46000.905828935189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46000.905828935189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46000.905828935189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46000.905828935189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46000.905828935189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46000.905828935189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46000.905828935189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46000.905828935189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46000.905828935189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46000.905828935189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46000.905828935189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46000.905828935189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46000.905828935189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46000.905828935189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46000.905828935189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46000.905828935189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46000.905828935189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46000.905828935189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46000.905828935189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46000.905828935189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46000.905828935189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46000.905828935189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46000.905828935189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46000.905828935189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46000.905828935189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46000.905828935189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46000.905828935189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46000.905828935189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46000.905828935189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46000.905828935189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46000.905828935189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46000.905828935189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46000.905828935189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46000.905828935189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46000.905828935189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46000.905828935189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46000.905828935189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46000.905828935189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46000.905828935189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46000.905828935189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46000.905828935189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46000.905828935189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46000.905828935189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46000.905828935189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46000.905828935189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46000.905828935189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46000.905828935189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46000.905828935189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46000.905828935189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46000.905828935189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46000.905828935189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46000.905828935189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46000.905828935189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46000.905828935189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46000.905828935189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46000.905828935189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46000.905828935189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46000.905828935189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46000.905828935189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46000.905828935189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46000.905828935189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46000.905828935189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46000.905828935189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46000.905828935189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46000.905828935189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46000.905828935189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46000.905828935189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46000.905828935189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46000.905828935189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46000.905828935189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46000.905828935189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46000.905828935189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46000.905828935189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46000.905828935189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46000.905828935189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46000.905828935189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46000.905828935189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46000.905828935189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46000.905828935189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46000.905828935189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46000.905828935189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46000.905828935189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46000.905828935189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46000.905828935189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46000.905828935189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46000.905828935189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46000.905828935189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46000.905828935189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46000.905828935189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46000.905828935189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46000.905828935189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46000.905828935189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46000.905828935189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46000.905828935189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46000.905828935189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46000.905828935189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46000.905828935189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46000.905828935189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46000.905828935189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46000.905828935189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46000.905828935189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46000.905828935189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46000.905828935189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46000.905828935189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46000.905828935189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46000.905828935189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46000.905828935189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46000.905828935189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46000.905828935189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46000.905828935189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46000.905828935189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46000.905828935189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46000.905828935189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46000.905828935189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46000.905828935189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46000.905828935189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46000.905828935189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46000.905828935189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46000.905828935189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46000.905828935189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46000.905828935189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46000.905828935189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46000.905828935189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46000.905828935189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46000.905828935189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46000.905828935189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46000.905828935189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46000.905828935189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46000.905828935189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46000.905828935189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46000.905828935189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46000.905828935189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46000.905828935189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46000.905828935189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46000.905828935189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46000.905828935189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46000.905828935189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46000.905828935189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46000.905828935189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46000.905828935189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46000.905828935189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46000.905828935189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46000.905828935189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46000.905828935189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46000.905828935189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46000.905828935189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46000.905828935189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46000.905828935189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46000.905828935189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46000.905828935189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46000.905828935189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46000.905828935189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46000.905828935189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46000.905828935189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46000.905828935189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46000.905828935189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46000.905828935189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46000.905828935189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46000.905828935189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46000.905828935189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46000.905828935189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46000.905828935189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46000.905828935189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46000.905828935189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46000.905828935189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46000.905828935189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46000.905828935189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46000.905828935189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46000.905828935189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46000.905828935189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46000.905828935189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46000.905828935189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46000.905828935189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46000.905828935189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46000.905828935189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46000.905828935189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46000.905828935189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46000.905828935189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46000.905828935189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46000.905828935189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46000.905828935189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46000.905828935189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46000.905828935189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46000.905828935189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46000.905828935189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46000.905828935189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46000.905828935189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46000.905828935189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46000.905828935189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46000.905828935189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46000.905828935189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46000.905828935189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46000.905828935189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46000.905828935189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46000.905828935189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46000.905828935189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46000.905828935189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46000.905828935189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46000.905828935189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46000.905828935189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46000.905828935189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46000.905828935189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46000.905828935189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46000.905828935189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46000.905828935189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46000.905828935189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46000.905828935189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46000.905828935189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46000.905828935189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46000.905828935189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46000.905828935189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46000.905828935189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46000.905828935189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46000.905828935189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46000.905828935189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46000.905828935189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46000.905828935189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46000.905828935189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46000.905828935189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46000.905828935189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46000.905828935189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46000.905828935189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46000.905828935189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46000.905828935189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46000.905828935189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46000.905828935189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46000.905828935189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46000.905828935189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46000.905828935189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46000.905828935189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46000.905828935189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46000.905828935189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46000.905828935189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46000.905828935189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46000.905828935189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46000.905828935189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46000.905828935189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46000.905828935189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46000.905828935189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46000.905828935189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46000.905828935189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46000.905828935189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46000.905828935189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46000.905828935189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46000.905828935189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46000.905828935189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46000.905828935189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46000.905828935189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46000.905828935189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46000.905828935189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46000.905828935189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46000.905828935189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46000.905828935189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46000.905828935189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46000.905828935189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46000.905828935189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46000.905828935189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46000.905828935189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46000.905828935189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46000.905828935189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46000.905828935189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46000.905828935189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46000.905828935189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46000.905828935189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46000.905828935189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46000.905828935189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46000.905828935189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46000.905828935189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46000.905828935189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46000.905828935189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46000.905828935189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46000.905828935189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46000.905828935189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46000.905828935189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46000.905828935189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46000.905828935189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46000.905828935189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46000.905828935189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46000.905828935189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46000.905828935189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46000.905828935189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46000.905828935189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46000.905828935189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46000.905828935189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46000.905828935189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46000.905828935189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46000.905828935189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46000.905828935189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46000.905828935189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46000.905828935189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46000.905828935189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46000.905828935189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46000.905828935189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46000.905828935189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46000.905828935189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46000.905828935189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46000.905828935189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46000.905828935189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46000.905828935189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46000.905828935189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46000.905828935189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46000.905828935189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46000.905828935189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46000.905828935189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46000.905828935189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46000.905828935189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46000.905828935189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46000.905828935189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46000.905828935189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46000.905828935189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46000.905828935189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46000.905828935189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46000.905828935189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46000.905828935189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46000.905828935189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46000.905828935189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46000.905828935189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46000.905828935189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46000.905828935189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46000.905828935189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46000.905828935189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46000.905828935189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46000.905828935189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46000.905828935189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46000.905828935189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46000.905828935189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46000.905828935189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46000.905828935189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46000.905828935189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46000.905828935189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46000.905828935189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46000.905828935189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46000.905828935189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46000.905828935189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46000.905828935189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46000.905828935189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46000.905828935189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46000.905828935189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46000.905828935189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46000.905828935189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46000.905828935189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46000.905828935189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46000.905828935189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46000.905828935189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46000.905828935189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46000.905828935189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46000.905828935189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46000.905828935189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46000.905828935189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46000.905828935189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46000.905828935189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46000.905828935189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46000.905828935189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46000.905828935189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46000.905828935189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46000.905828935189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46000.905828935189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46000.905828935189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46000.905828935189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46000.905828935189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46000.905828935189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46000.905828935189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46000.905828935189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46000.905828935189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46000.905828935189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46000.905828935189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46000.905828935189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46000.905828935189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46000.905828935189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46000.905828935189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46000.905828935189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46000.905828935189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46000.905828935189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46000.905828935189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46000.905828935189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46000.905828935189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46000.905828935189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46000.905828935189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46000.905828935189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46000.905828935189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46000.905828935189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46000.905828935189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46000.905828935189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46000.905828935189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46000.905828935189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46000.905828935189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46000.905828935189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46000.905828935189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46000.905828935189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46000.905828935189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46000.905828935189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46000.905828935189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46000.905828935189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46000.905828935189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46000.905828935189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46000.905828935189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46000.905828935189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46000.905828935189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46000.905828935189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46000.905828935189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46000.905828935189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46000.905828935189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46000.905828935189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46000.905828935189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46000.905828935189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46000.905828935189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46000.905828935189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46000.905828935189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46000.905828935189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46000.905828935189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46000.905828935189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46000.905828935189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46000.905828935189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46000.905828935189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46000.905828935189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46000.905828935189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46000.905828935189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46000.905828935189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46000.905828935189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46000.905828935189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46000.905828935189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46000.905828935189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46000.905828935189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46000.905828935189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46000.905828935189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46000.905828935189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46000.905828935189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46000.905828935189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46000.905828935189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46000.905828935189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46000.905828935189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46000.905828935189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46000.905828935189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46000.905828935189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46000.905828935189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46000.905828935189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46000.905828935189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46000.905828935189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46000.905828935189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46000.905828935189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46000.905828935189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46000.905828935189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46000.905828935189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46000.905828935189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46000.905828935189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46000.905828935189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46000.905828935189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46000.905828935189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46000.905828935189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46000.905828935189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46000.905828935189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46000.905828935189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46000.905828935189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46000.905828935189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46000.905828935189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46000.905828935189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46000.905828935189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46000.905828935189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46000.905828935189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46000.905828935189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46000.905828935189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46000.905828935189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46000.905828935189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46000.905828935189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46000.905828935189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46000.905828935189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46000.905828935189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46000.905828935189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46000.905828935189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46000.905828935189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46000.905828935189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46000.905828935189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46000.905828935189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46000.905828935189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46000.905828935189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46000.905828935189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46000.905828935189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46000.905828935189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46000.905828935189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46000.905828935189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46000.905828935189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46000.905828935189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46000.905828935189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46000.905828935189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46000.905828935189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46000.905828935189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46000.905828935189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46000.905828935189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46000.905828935189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46000.905828935189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46000.905828935189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46000.905828935189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46000.905828935189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46000.905828935189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46000.905828935189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46000.905828935189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46000.905828935189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46000.905828935189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46000.905828935189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46000.905828935189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46000.905828935189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46000.905828935189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46000.905828935189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46000.905828935189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46000.905828935189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46000.905828935189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46000.905828935189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46000.905828935189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46000.905828935189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46000.905828935189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46000.905828935189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46000.905828935189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46000.905828935189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46000.905828935189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46000.905828935189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46000.905828935189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46000.905828935189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46000.905828935189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46000.905828935189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46000.905828935189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46000.905828935189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46000.905828935189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46000.905828935189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46000.905828935189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46000.905828935189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46000.905828935189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46000.905828935189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46000.905828935189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46000.905828935189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46000.905828935189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46000.905828935189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46000.905828935189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46000.905828935189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46000.905828935189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46000.905828935189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46000.905828935189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46000.905828935189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46000.905828935189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46000.905828935189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46000.905828935189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46000.905828935189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46000.905828935189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46000.905828935189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46000.905828935189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46000.905828935189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46000.905828935189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46000.905828935189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46000.905828935189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46000.905828935189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46000.905828935189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46000.905828935189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46000.905828935189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46000.905828935189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46000.905828935189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46000.905828935189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46000.905828935189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46000.905828935189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46000.905828935189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46000.905828935189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46000.905828935189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46000.905828935189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46000.905828935189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46000.905828935189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46000.905828935189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46000.905828935189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46000.905828935189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46000.905828935189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46000.905828935189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46000.905828935189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46000.905828935189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46000.905828935189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46000.905828935189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46000.905828935189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46000.905828935189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46000.905828935189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46000.905828935189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46000.905828935189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46000.905828935189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46000.905828935189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46000.905828935189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46000.905828935189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46000.905828935189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46000.905828935189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46000.905828935189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46000.905828935189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46000.905828935189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46000.905828935189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46000.905828935189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46000.905828935189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46000.905828935189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46000.905828935189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46000.905828935189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46000.905828935189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46000.905828935189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46000.905828935189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46000.905828935189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46000.905828935189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46000.905828935189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46000.905828935189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46000.905828935189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46000.905828935189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46000.905828935189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46000.905828935189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46000.905828935189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46000.905828935189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46000.905828935189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46000.905828935189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46000.905828935189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46000.905828935189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46000.905828935189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46000.905828935189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46000.905828935189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46000.905828935189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46000.905828935189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46000.905828935189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46000.905828935189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46000.905828935189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46000.905828935189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46000.905828935189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46000.905828935189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46000.905828935189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46000.905828935189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46000.905828935189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46000.905828935189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46000.905828935189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46000.905828935189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46000.905828935189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46000.905828935189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46000.905828935189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46000.905828935189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46000.905828935189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46000.905828935189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46000.905828935189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46000.905828935189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46000.905828935189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46000.905828935189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46000.905828935189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46000.905828935189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46000.905828935189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46000.905828935189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46000.905828935189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46000.905828935189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46000.905828935189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46000.905828935189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46000.905828935189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46000.905828935189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46000.905828935189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46000.905828935189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46000.905828935189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46000.905828935189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46000.905828935189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46000.905828935189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46000.905828935189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46000.905828935189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46000.905828935189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46000.905828935189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46000.905828935189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46000.905828935189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46000.905828935189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46000.905828935189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46000.905828935189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46000.905828935189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46000.905828935189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46000.905828935189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46000.905828935189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46000.905828935189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46000.905828935189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46000.905828935189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46000.905828935189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46000.905828935189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46000.905828935189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46000.905828935189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46000.905828935189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46000.905828935189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46000.905828935189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46000.905828935189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46000.905828935189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46000.905828935189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46000.905828935189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46000.905828935189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46000.905828935189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46000.905828935189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46000.905828935189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46000.905828935189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46000.905828935189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46000.905828935189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46000.905828935189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46000.905828935189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46000.905828935189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46000.905828935189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46000.905828935189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46000.905828935189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46000.905828935189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46000.905828935189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46000.905828935189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46000.905828935189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46000.905828935189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46000.905828935189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46000.905828935189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46000.905828935189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46000.905828935189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46000.905828935189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46000.905828935189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46000.905828935189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46000.905828935189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46000.905828935189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46000.905828935189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46000.905828935189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46000.905828935189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46000.905828935189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46000.905828935189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46000.905828935189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46000.905828935189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46000.905828935189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46000.905828935189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46000.905828935189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46000.905828935189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46000.905828935189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46000.905828935189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46000.905828935189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46000.905828935189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46000.905828935189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46000.905828935189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46000.905828935189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46000.905828935189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46000.905828935189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46000.905828935189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46000.905828935189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46000.905828935189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46000.905828935189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46000.905828935189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46000.905828935189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46000.905828935189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46000.905828935189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46000.905828935189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46000.905828935189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46000.905828935189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46000.905828935189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46000.905828935189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46000.905828935189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46000.905828935189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46000.905828935189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46000.905828935189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46000.905828935189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46000.905828935189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46000.905828935189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46000.905828935189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46000.905828935189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46000.905828935189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46000.905828935189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46000.905828935189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46000.905828935189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46000.905828935189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46000.905828935189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46000.905828935189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46000.905828935189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46000.905828935189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46000.905828935189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46000.905828935189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46000.905828935189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46000.905828935189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46000.905828935189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46000.905828935189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46000.905828935189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46000.905828935189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46000.905828935189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46000.905828935189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46000.905828935189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46000.905828935189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46000.905828935189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46000.905828935189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46000.905828935189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46000.905828935189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46000.905828935189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46000.905828935189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46000.905828935189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46000.905828935189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46000.905828935189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46000.905828935189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46000.905828935189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46000.905828935189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46000.905828935189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46000.905828935189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46000.905828935189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46000.905828935189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46000.905828935189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46000.905828935189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46000.905828935189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46000.905828935189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46000.905828935189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46000.905828935189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46000.905828935189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46000.905828935189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46000.905828935189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46000.905828935189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46000.905828935189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46000.905828935189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46000.905828935189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46000.905828935189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46000.905828935189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46000.905828935189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46000.905828935189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46000.905828935189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46000.905828935189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46000.905828935189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46000.905828935189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46000.905828935189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46000.905828935189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46000.905828935189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46000.905828935189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46000.905828935189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46000.905828935189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46000.905828935189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46000.905828935189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46000.905828935189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46000.905828935189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46000.905828935189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46000.905828935189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46000.905828935189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46000.905828935189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46000.905828935189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46000.905828935189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46000.905828935189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46000.905828935189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A26" sqref="A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297.42511134259257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2.1116854166684789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46000.905828935189</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8" ca="1" si="1">IFERROR(NOW()-F5,"")</f>
        <v>0.58759976852161344</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46000.905828935189</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46000.905828935189</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1</v>
      </c>
      <c r="D8" s="87" t="s">
        <v>36539</v>
      </c>
      <c r="E8" s="90" t="s">
        <v>39106</v>
      </c>
      <c r="F8" s="91"/>
      <c r="G8" s="92">
        <f t="shared" ca="1" si="1"/>
        <v>46000.905828935189</v>
      </c>
      <c r="H8" s="91">
        <v>46000.68472222222</v>
      </c>
      <c r="I8" s="107" t="str">
        <f>IFERROR(VLOOKUP(D8,DB!A:F,6,0),"")</f>
        <v>Generator-SG</v>
      </c>
      <c r="J8" s="107" t="str">
        <f>IFERROR(VLOOKUP(D8,DB!A:G,7,0),"")</f>
        <v>NA</v>
      </c>
      <c r="K8" s="93" t="s">
        <v>39130</v>
      </c>
      <c r="L8" s="87" t="str">
        <f>IFERROR(VLOOKUP(D8,DB!A:I,9,0),"")</f>
        <v>Latis</v>
      </c>
    </row>
    <row r="9" spans="1:16" ht="15" customHeight="1">
      <c r="A9" s="107" t="s">
        <v>39125</v>
      </c>
      <c r="B9" s="107" t="str">
        <f>IFERROR(VLOOKUP(D9,DB!A:K,11,0),"")</f>
        <v>R4</v>
      </c>
      <c r="C9" s="89">
        <v>1</v>
      </c>
      <c r="D9" s="87" t="s">
        <v>37766</v>
      </c>
      <c r="E9" s="90" t="s">
        <v>39106</v>
      </c>
      <c r="F9" s="91"/>
      <c r="G9" s="92">
        <f t="shared" ca="1" si="1"/>
        <v>46000.905828935189</v>
      </c>
      <c r="H9" s="91">
        <v>46000.609027777777</v>
      </c>
      <c r="I9" s="107" t="str">
        <f>IFERROR(VLOOKUP(D9,DB!A:F,6,0),"")</f>
        <v>SCECO</v>
      </c>
      <c r="J9" s="107" t="str">
        <f>IFERROR(VLOOKUP(D9,DB!A:G,7,0),"")</f>
        <v>Dead</v>
      </c>
      <c r="K9" s="93" t="s">
        <v>39129</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46000.905828935189</v>
      </c>
      <c r="H10" s="91">
        <v>46000.575694444444</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46000.905828935189</v>
      </c>
      <c r="H11" s="91">
        <v>46000.566666666666</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37607</v>
      </c>
      <c r="E12" s="90" t="s">
        <v>39106</v>
      </c>
      <c r="F12" s="91"/>
      <c r="G12" s="92">
        <f t="shared" ca="1" si="1"/>
        <v>46000.905828935189</v>
      </c>
      <c r="H12" s="91">
        <v>46000.55972222222</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36984</v>
      </c>
      <c r="E13" s="90" t="s">
        <v>39106</v>
      </c>
      <c r="F13" s="91"/>
      <c r="G13" s="92">
        <f t="shared" ca="1" si="1"/>
        <v>46000.905828935189</v>
      </c>
      <c r="H13" s="91">
        <v>46000.558333333334</v>
      </c>
      <c r="I13" s="107" t="str">
        <f>IFERROR(VLOOKUP(D13,DB!A:F,6,0),"")</f>
        <v>SCECO</v>
      </c>
      <c r="J13" s="107" t="str">
        <f>IFERROR(VLOOKUP(D13,DB!A:G,7,0),"")</f>
        <v>Vandalized+Dead</v>
      </c>
      <c r="K13" s="93" t="s">
        <v>39129</v>
      </c>
      <c r="L13" s="87" t="str">
        <f>IFERROR(VLOOKUP(D13,DB!A:I,9,0),"")</f>
        <v>Latis</v>
      </c>
    </row>
    <row r="14" spans="1:16" ht="15" customHeight="1">
      <c r="A14" s="107" t="s">
        <v>39125</v>
      </c>
      <c r="B14" s="107" t="str">
        <f>IFERROR(VLOOKUP(D14,DB!A:K,11,0),"")</f>
        <v>R4</v>
      </c>
      <c r="C14" s="89">
        <v>1</v>
      </c>
      <c r="D14" s="87" t="s">
        <v>37595</v>
      </c>
      <c r="E14" s="90" t="s">
        <v>39106</v>
      </c>
      <c r="F14" s="91"/>
      <c r="G14" s="92">
        <f t="shared" ca="1" si="1"/>
        <v>46000.905828935189</v>
      </c>
      <c r="H14" s="91">
        <v>46000.553472222222</v>
      </c>
      <c r="I14" s="107" t="str">
        <f>IFERROR(VLOOKUP(D14,DB!A:F,6,0),"")</f>
        <v>SCECO</v>
      </c>
      <c r="J14" s="107" t="str">
        <f>IFERROR(VLOOKUP(D14,DB!A:G,7,0),"")</f>
        <v>Dead</v>
      </c>
      <c r="K14" s="93" t="s">
        <v>39129</v>
      </c>
      <c r="L14" s="87" t="str">
        <f>IFERROR(VLOOKUP(D14,DB!A:I,9,0),"")</f>
        <v>Latis</v>
      </c>
    </row>
    <row r="15" spans="1:16" ht="30.75">
      <c r="A15" s="107" t="s">
        <v>39125</v>
      </c>
      <c r="B15" s="107" t="str">
        <f>IFERROR(VLOOKUP(D15,DB!A:K,11,0),"")</f>
        <v>R4</v>
      </c>
      <c r="C15" s="89">
        <v>3</v>
      </c>
      <c r="D15" s="87" t="s">
        <v>35971</v>
      </c>
      <c r="E15" s="90" t="s">
        <v>39106</v>
      </c>
      <c r="F15" s="91"/>
      <c r="G15" s="92">
        <f t="shared" ca="1" si="1"/>
        <v>46000.905828935189</v>
      </c>
      <c r="H15" s="91">
        <v>46000.54583333333</v>
      </c>
      <c r="I15" s="107" t="str">
        <f>IFERROR(VLOOKUP(D15,DB!A:F,6,0),"")</f>
        <v>SCECO</v>
      </c>
      <c r="J15" s="107" t="str">
        <f>IFERROR(VLOOKUP(D15,DB!A:G,7,0),"")</f>
        <v>Dead+Good</v>
      </c>
      <c r="K15" s="93" t="s">
        <v>39131</v>
      </c>
      <c r="L15" s="87" t="str">
        <f>IFERROR(VLOOKUP(D15,DB!A:I,9,0),"")</f>
        <v>Latis</v>
      </c>
    </row>
    <row r="16" spans="1:16" ht="15" customHeight="1">
      <c r="A16" s="107" t="s">
        <v>39125</v>
      </c>
      <c r="B16" s="107" t="str">
        <f>IFERROR(VLOOKUP(D16,DB!A:K,11,0),"")</f>
        <v>R4</v>
      </c>
      <c r="C16" s="89">
        <v>1</v>
      </c>
      <c r="D16" s="87" t="s">
        <v>30637</v>
      </c>
      <c r="E16" s="90" t="s">
        <v>39106</v>
      </c>
      <c r="F16" s="91"/>
      <c r="G16" s="92">
        <f t="shared" ca="1" si="1"/>
        <v>46000.905828935189</v>
      </c>
      <c r="H16" s="91">
        <v>46000.538888888892</v>
      </c>
      <c r="I16" s="107" t="str">
        <f>IFERROR(VLOOKUP(D16,DB!A:F,6,0),"")</f>
        <v>SCECO</v>
      </c>
      <c r="J16" s="107" t="str">
        <f>IFERROR(VLOOKUP(D16,DB!A:G,7,0),"")</f>
        <v>Dead</v>
      </c>
      <c r="K16" s="93" t="s">
        <v>39132</v>
      </c>
      <c r="L16" s="87" t="str">
        <f>IFERROR(VLOOKUP(D16,DB!A:I,9,0),"")</f>
        <v>Latis</v>
      </c>
    </row>
    <row r="17" spans="1:12" ht="15" customHeight="1">
      <c r="A17" s="107" t="s">
        <v>39125</v>
      </c>
      <c r="B17" s="107" t="str">
        <f>IFERROR(VLOOKUP(D17,DB!A:K,11,0),"")</f>
        <v>R4</v>
      </c>
      <c r="C17" s="89">
        <v>2</v>
      </c>
      <c r="D17" s="87" t="s">
        <v>37119</v>
      </c>
      <c r="E17" s="90" t="s">
        <v>39106</v>
      </c>
      <c r="F17" s="91"/>
      <c r="G17" s="92">
        <f t="shared" ca="1" si="1"/>
        <v>46000.905828935189</v>
      </c>
      <c r="H17" s="91">
        <v>46000.529861111114</v>
      </c>
      <c r="I17" s="107" t="str">
        <f>IFERROR(VLOOKUP(D17,DB!A:F,6,0),"")</f>
        <v>SCECO</v>
      </c>
      <c r="J17" s="107" t="str">
        <f>IFERROR(VLOOKUP(D17,DB!A:G,7,0),"")</f>
        <v>Weak</v>
      </c>
      <c r="K17" s="93" t="s">
        <v>39129</v>
      </c>
      <c r="L17" s="87" t="str">
        <f>IFERROR(VLOOKUP(D17,DB!A:I,9,0),"")</f>
        <v>Latis</v>
      </c>
    </row>
    <row r="18" spans="1:12" ht="15" customHeight="1">
      <c r="A18" s="107" t="s">
        <v>39125</v>
      </c>
      <c r="B18" s="107" t="str">
        <f>IFERROR(VLOOKUP(D18,DB!A:K,11,0),"")</f>
        <v>R4</v>
      </c>
      <c r="C18" s="89">
        <v>1</v>
      </c>
      <c r="D18" s="87" t="s">
        <v>37781</v>
      </c>
      <c r="E18" s="90" t="s">
        <v>39106</v>
      </c>
      <c r="F18" s="91"/>
      <c r="G18" s="92">
        <f t="shared" ca="1" si="1"/>
        <v>46000.905828935189</v>
      </c>
      <c r="H18" s="91">
        <v>46000.493750000001</v>
      </c>
      <c r="I18" s="107" t="str">
        <f>IFERROR(VLOOKUP(D18,DB!A:F,6,0),"")</f>
        <v>SCECO</v>
      </c>
      <c r="J18" s="107" t="str">
        <f>IFERROR(VLOOKUP(D18,DB!A:G,7,0),"")</f>
        <v>Dead+Dead</v>
      </c>
      <c r="K18" s="93" t="s">
        <v>39129</v>
      </c>
      <c r="L18" s="87" t="str">
        <f>IFERROR(VLOOKUP(D18,DB!A:I,9,0),"")</f>
        <v>Latis</v>
      </c>
    </row>
    <row r="19" spans="1:12" ht="15" customHeight="1">
      <c r="A19" s="107" t="s">
        <v>39125</v>
      </c>
      <c r="B19" s="107" t="str">
        <f>IFERROR(VLOOKUP(D19,DB!A:K,11,0),"")</f>
        <v>R4</v>
      </c>
      <c r="C19" s="89">
        <v>1</v>
      </c>
      <c r="D19" s="87" t="s">
        <v>29641</v>
      </c>
      <c r="E19" s="90" t="s">
        <v>39106</v>
      </c>
      <c r="F19" s="91"/>
      <c r="G19" s="92">
        <f t="shared" ca="1" si="1"/>
        <v>46000.905828935189</v>
      </c>
      <c r="H19" s="91">
        <v>46000.455555555556</v>
      </c>
      <c r="I19" s="107" t="str">
        <f>IFERROR(VLOOKUP(D19,DB!A:F,6,0),"")</f>
        <v>SCECO</v>
      </c>
      <c r="J19" s="107" t="str">
        <f>IFERROR(VLOOKUP(D19,DB!A:G,7,0),"")</f>
        <v>Vandalized</v>
      </c>
      <c r="K19" s="93" t="s">
        <v>39129</v>
      </c>
      <c r="L19" s="87" t="str">
        <f>IFERROR(VLOOKUP(D19,DB!A:I,9,0),"")</f>
        <v>Latis</v>
      </c>
    </row>
    <row r="20" spans="1:12" ht="15" customHeight="1">
      <c r="A20" s="107" t="s">
        <v>39125</v>
      </c>
      <c r="B20" s="107" t="str">
        <f>IFERROR(VLOOKUP(D20,DB!A:K,11,0),"")</f>
        <v>R4</v>
      </c>
      <c r="C20" s="89">
        <v>1</v>
      </c>
      <c r="D20" s="87" t="s">
        <v>30121</v>
      </c>
      <c r="E20" s="90" t="s">
        <v>39106</v>
      </c>
      <c r="F20" s="91"/>
      <c r="G20" s="92">
        <f t="shared" ca="1" si="1"/>
        <v>46000.905828935189</v>
      </c>
      <c r="H20" s="91">
        <v>46000.445138888892</v>
      </c>
      <c r="I20" s="107" t="str">
        <f>IFERROR(VLOOKUP(D20,DB!A:F,6,0),"")</f>
        <v>SCECO</v>
      </c>
      <c r="J20" s="107" t="str">
        <f>IFERROR(VLOOKUP(D20,DB!A:G,7,0),"")</f>
        <v>Weak</v>
      </c>
      <c r="K20" s="93" t="s">
        <v>39129</v>
      </c>
      <c r="L20" s="87" t="str">
        <f>IFERROR(VLOOKUP(D20,DB!A:I,9,0),"")</f>
        <v>Latis</v>
      </c>
    </row>
    <row r="21" spans="1:12" ht="15" customHeight="1">
      <c r="A21" s="107" t="s">
        <v>39125</v>
      </c>
      <c r="B21" s="107" t="str">
        <f>IFERROR(VLOOKUP(D21,DB!A:K,11,0),"")</f>
        <v>R4</v>
      </c>
      <c r="C21" s="89">
        <v>1</v>
      </c>
      <c r="D21" s="87" t="s">
        <v>37399</v>
      </c>
      <c r="E21" s="90" t="s">
        <v>39106</v>
      </c>
      <c r="F21" s="91"/>
      <c r="G21" s="92">
        <f t="shared" ca="1" si="1"/>
        <v>46000.905828935189</v>
      </c>
      <c r="H21" s="91">
        <v>46000.444444444445</v>
      </c>
      <c r="I21" s="107" t="str">
        <f>IFERROR(VLOOKUP(D21,DB!A:F,6,0),"")</f>
        <v>SCECO</v>
      </c>
      <c r="J21" s="107" t="str">
        <f>IFERROR(VLOOKUP(D21,DB!A:G,7,0),"")</f>
        <v>Vandalized+Vandalized</v>
      </c>
      <c r="K21" s="93" t="s">
        <v>39129</v>
      </c>
      <c r="L21" s="87" t="str">
        <f>IFERROR(VLOOKUP(D21,DB!A:I,9,0),"")</f>
        <v>Latis</v>
      </c>
    </row>
    <row r="22" spans="1:12" ht="15" customHeight="1">
      <c r="A22" s="107" t="s">
        <v>39125</v>
      </c>
      <c r="B22" s="107" t="str">
        <f>IFERROR(VLOOKUP(D22,DB!A:K,11,0),"")</f>
        <v>R4</v>
      </c>
      <c r="C22" s="89">
        <v>1</v>
      </c>
      <c r="D22" s="87" t="s">
        <v>35950</v>
      </c>
      <c r="E22" s="90" t="s">
        <v>39106</v>
      </c>
      <c r="F22" s="91"/>
      <c r="G22" s="92">
        <f t="shared" ca="1" si="1"/>
        <v>46000.905828935189</v>
      </c>
      <c r="H22" s="91">
        <v>46000.472222222219</v>
      </c>
      <c r="I22" s="107" t="str">
        <f>IFERROR(VLOOKUP(D22,DB!A:F,6,0),"")</f>
        <v>SCECO</v>
      </c>
      <c r="J22" s="107" t="str">
        <f>IFERROR(VLOOKUP(D22,DB!A:G,7,0),"")</f>
        <v>Dead</v>
      </c>
      <c r="K22" s="93" t="s">
        <v>39129</v>
      </c>
      <c r="L22" s="87" t="str">
        <f>IFERROR(VLOOKUP(D22,DB!A:I,9,0),"")</f>
        <v>Latis</v>
      </c>
    </row>
    <row r="23" spans="1:12" ht="15" customHeight="1">
      <c r="A23" s="107" t="s">
        <v>39125</v>
      </c>
      <c r="B23" s="107" t="str">
        <f>IFERROR(VLOOKUP(D23,DB!A:K,11,0),"")</f>
        <v>R4</v>
      </c>
      <c r="C23" s="89">
        <v>1</v>
      </c>
      <c r="D23" s="87" t="s">
        <v>36495</v>
      </c>
      <c r="E23" s="90" t="s">
        <v>39106</v>
      </c>
      <c r="F23" s="91"/>
      <c r="G23" s="92">
        <f t="shared" ca="1" si="1"/>
        <v>46000.905828935189</v>
      </c>
      <c r="H23" s="91">
        <v>46000.411111111112</v>
      </c>
      <c r="I23" s="107" t="str">
        <f>IFERROR(VLOOKUP(D23,DB!A:F,6,0),"")</f>
        <v>Generator-SG</v>
      </c>
      <c r="J23" s="107" t="str">
        <f>IFERROR(VLOOKUP(D23,DB!A:G,7,0),"")</f>
        <v>No BB Shifted</v>
      </c>
      <c r="K23" s="93" t="s">
        <v>39128</v>
      </c>
      <c r="L23" s="87" t="str">
        <f>IFERROR(VLOOKUP(D23,DB!A:I,9,0),"")</f>
        <v>Latis</v>
      </c>
    </row>
    <row r="24" spans="1:12" ht="15" customHeight="1">
      <c r="A24" s="107" t="s">
        <v>39125</v>
      </c>
      <c r="B24" s="107" t="str">
        <f>IFERROR(VLOOKUP(D24,DB!A:K,11,0),"")</f>
        <v>R4</v>
      </c>
      <c r="C24" s="89">
        <v>1</v>
      </c>
      <c r="D24" s="87" t="s">
        <v>35887</v>
      </c>
      <c r="E24" s="90" t="s">
        <v>39106</v>
      </c>
      <c r="F24" s="91">
        <v>46000.733900462961</v>
      </c>
      <c r="G24" s="92">
        <f t="shared" ca="1" si="1"/>
        <v>0.17192847222759156</v>
      </c>
      <c r="H24" s="91">
        <v>46000.727962962963</v>
      </c>
      <c r="I24" s="107" t="str">
        <f>IFERROR(VLOOKUP(D24,DB!A:F,6,0),"")</f>
        <v>Generator-SG</v>
      </c>
      <c r="J24" s="107" t="str">
        <f>IFERROR(VLOOKUP(D24,DB!A:G,7,0),"")</f>
        <v>No BB Shifted</v>
      </c>
      <c r="K24" s="93" t="s">
        <v>39130</v>
      </c>
      <c r="L24" s="87" t="str">
        <f>IFERROR(VLOOKUP(D24,DB!A:I,9,0),"")</f>
        <v>Latis</v>
      </c>
    </row>
    <row r="25" spans="1:12" ht="15" customHeight="1">
      <c r="A25" s="107"/>
      <c r="B25" s="107" t="str">
        <f>IFERROR(VLOOKUP(D25,DB!A:K,11,0),"")</f>
        <v/>
      </c>
      <c r="C25" s="89"/>
      <c r="D25" s="87"/>
      <c r="E25" s="90"/>
      <c r="F25" s="91"/>
      <c r="G25" s="92">
        <f t="shared" ca="1" si="1"/>
        <v>46000.905828935189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46000.905828935189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46000.905828935189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46000.905828935189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46000.905828935189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46000.905828935189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46000.905828935189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46000.905828935189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46000.905828935189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46000.905828935189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46000.905828935189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46000.905828935189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46000.905828935189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46000.905828935189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46000.905828935189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46000.905828935189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46000.905828935189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46000.905828935189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46000.905828935189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46000.905828935189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46000.905828935189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46000.905828935189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46000.905828935189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46000.905828935189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46000.905828935189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46000.905828935189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46000.905828935189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46000.905828935189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46000.905828935189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46000.905828935189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46000.905828935189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46000.905828935189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46000.905828935189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46000.905828935189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46000.905828935189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46000.905828935189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46000.905828935189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46000.905828935189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46000.905828935189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46000.905828935189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46000.905828935189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46000.905828935189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46000.905828935189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46000.905828935189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46000.905828935189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46000.905828935189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46000.905828935189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46000.905828935189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46000.905828935189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46000.905828935189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46000.905828935189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46000.905828935189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46000.905828935189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46000.905828935189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46000.905828935189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46000.905828935189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46000.905828935189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46000.905828935189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46000.905828935189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46000.905828935189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46000.905828935189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46000.905828935189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46000.905828935189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46000.905828935189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46000.905828935189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46000.905828935189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46000.905828935189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46000.905828935189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46000.905828935189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46000.905828935189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46000.905828935189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46000.905828935189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46000.905828935189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46000.905828935189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46000.905828935189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46000.905828935189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46000.905828935189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46000.905828935189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46000.905828935189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46000.905828935189</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109.07376875000045</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74.716951620372129</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52.244717824076361</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19.532530324075196</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3.7983405092600151</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100" t="s">
        <v>35622</v>
      </c>
      <c r="E7" s="37" t="s">
        <v>39106</v>
      </c>
      <c r="F7" s="38">
        <v>46000.822106481479</v>
      </c>
      <c r="G7" s="131">
        <f ca="1">IFERROR(NOW()-F7,"")</f>
        <v>8.3722453709924594E-2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46000.905828935189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46000.905828935189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46000.905828935189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46000.905828935189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46000.905828935189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46000.905828935189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46000.905828935189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46000.905828935189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46000.905828935189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46000.905828935189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46000.905828935189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46000.905828935189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46000.905828935189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46000.905828935189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46000.905828935189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46000.905828935189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46000.905828935189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46000.905828935189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46000.905828935189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46000.905828935189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46000.905828935189</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9.7275694446580019E-2</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46000.905828935189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46000.905828935189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46000.905828935189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46000.905828935189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46000.905828935189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46000.905828935189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46000.905828935189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46000.905828935189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46000.905828935189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46000.905828935189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46000.905828935189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46000.905828935189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46000.905828935189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46000.905828935189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46000.905828935189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46000.905828935189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46000.905828935189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46000.905828935189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46000.905828935189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46000.905828935189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46000.905828935189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46000.905828935189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46000.905828935189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46000.905828935189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46000.905828935189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46000.905828935189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46000.905828935189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46000.905828935189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46000.905828935189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46000.905828935189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46000.905828935189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46000.905828935189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46000.905828935189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46000.905828935189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46000.905828935189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46000.905828935189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46000.905828935189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46000.905828935189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46000.905828935189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46000.905828935189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46000.905828935189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46000.905828935189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46000.905828935189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46000.905828935189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46000.905828935189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46000.905828935189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46000.905828935189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46000.905828935189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46000.905828935189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46000.905828935189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46000.905828935189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46000.905828935189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46000.905828935189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46000.905828935189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46000.905828935189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46000.905828935189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46000.905828935189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46000.905828935189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46000.905828935189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46000.905828935189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46000.905828935189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46000.905828935189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46000.905828935189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46000.905828935189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46000.905828935189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46000.905828935189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46000.905828935189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46000.905828935189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46000.905828935189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46000.905828935189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46000.905828935189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46000.905828935189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46000.905828935189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46000.905828935189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46000.905828935189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46000.905828935189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46000.905828935189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46000.905828935189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46000.905828935189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46000.905828935189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46000.905828935189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46000.905828935189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46000.905828935189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46000.905828935189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46000.905828935189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46000.905828935189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46000.905828935189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46000.905828935189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46000.905828935189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46000.905828935189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46000.905828935189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46000.905828935189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46000.905828935189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46000.905828935189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46000.905828935189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46000.905828935189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46000.905828935189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46000.905828935189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46000.905828935189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46000.905828935189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46000.905828935189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46000.905828935189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46000.905828935189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46000.905828935189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46000.905828935189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46000.905828935189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46000.905828935189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46000.905828935189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46000.905828935189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46000.905828935189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46000.905828935189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46000.905828935189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46000.905828935189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46000.905828935189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46000.905828935189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46000.905828935189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46000.905828935189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46000.905828935189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46000.905828935189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46000.905828935189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46000.905828935189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46000.905828935189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46000.905828935189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46000.905828935189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46000.905828935189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46000.905828935189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46000.905828935189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46000.905828935189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46000.905828935189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46000.905828935189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46000.905828935189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46000.905828935189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46000.905828935189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46000.905828935189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46000.905828935189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46000.905828935189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46000.905828935189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46000.905828935189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46000.905828935189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46000.905828935189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46000.905828935189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46000.905828935189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46000.905828935189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46000.905828935189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46000.905828935189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46000.905828935189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46000.905828935189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46000.905828935189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46000.905828935189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46000.905828935189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46000.905828935189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46000.905828935189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46000.905828935189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46000.905828935189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46000.905828935189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46000.905828935189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46000.905828935189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46000.905828935189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46000.905828935189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46000.905828935189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46000.905828935189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46000.905828935189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46000.905828935189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46000.905828935189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46000.905828935189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46000.905828935189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46000.905828935189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46000.905828935189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46000.905828935189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46000.905828935189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46000.905828935189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46000.905828935189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46000.905828935189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46000.905828935189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46000.905828935189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46000.905828935189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46000.905828935189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46000.905828935189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46000.905828935189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46000.905828935189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46000.905828935189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46000.905828935189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46000.905828935189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46000.905828935189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46000.905828935189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46000.905828935189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46000.905828935189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46000.905828935189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46000.905828935189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46000.905828935189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46000.905828935189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46000.905828935189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46000.905828935189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46000.905828935189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46000.905828935189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46000.905828935189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46000.905828935189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46000.905828935189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46000.905828935189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46000.905828935189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46000.905828935189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46000.905828935189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46000.905828935189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46000.905828935189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46000.905828935189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46000.905828935189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46000.905828935189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46000.905828935189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46000.905828935189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46000.905828935189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46000.905828935189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46000.905828935189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46000.905828935189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46000.905828935189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46000.905828935189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46000.905828935189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46000.905828935189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46000.905828935189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46000.905828935189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46000.905828935189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46000.905828935189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46000.905828935189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46000.905828935189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46000.905828935189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46000.905828935189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46000.905828935189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46000.905828935189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46000.905828935189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46000.905828935189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46000.905828935189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46000.905828935189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46000.905828935189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46000.905828935189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46000.905828935189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46000.905828935189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46000.905828935189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46000.905828935189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46000.905828935189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46000.905828935189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46000.905828935189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46000.905828935189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46000.905828935189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46000.905828935189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46000.905828935189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46000.905828935189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46000.905828935189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46000.905828935189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46000.905828935189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46000.905828935189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46000.905828935189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46000.905828935189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46000.905828935189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46000.905828935189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46000.905828935189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46000.905828935189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46000.905828935189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46000.905828935189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46000.905828935189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46000.905828935189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46000.905828935189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46000.905828935189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46000.905828935189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46000.905828935189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46000.905828935189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46000.905828935189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46000.905828935189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46000.905828935189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46000.905828935189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46000.905828935189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46000.905828935189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46000.905828935189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46000.905828935189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46000.905828935189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46000.905828935189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46000.905828935189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46000.905828935189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46000.905828935189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46000.905828935189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46000.905828935189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46000.905828935189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46000.905828935189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46000.905828935189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46000.905828935189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46000.905828935189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46000.905828935189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46000.905828935189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46000.905828935189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46000.905828935189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46000.905828935189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46000.905828935189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46000.905828935189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46000.905828935189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46000.905828935189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46000.905828935189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46000.905828935189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46000.905828935189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46000.905828935189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46000.905828935189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46000.905828935189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46000.905828935189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46000.905828935189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46000.905828935189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46000.905828935189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46000.905828935189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46000.905828935189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46000.905828935189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46000.905828935189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46000.905828935189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46000.905828935189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46000.905828935189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46000.905828935189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46000.905828935189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46000.905828935189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46000.905828935189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46000.905828935189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46000.905828935189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46000.905828935189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46000.905828935189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46000.905828935189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46000.905828935189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46000.905828935189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46000.905828935189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46000.905828935189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46000.905828935189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46000.905828935189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46000.905828935189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46000.905828935189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46000.905828935189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46000.905828935189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46000.905828935189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46000.905828935189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46000.905828935189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46000.905828935189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46000.905828935189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46000.905828935189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46000.905828935189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46000.905828935189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46000.905828935189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46000.905828935189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46000.905828935189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46000.905828935189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46000.905828935189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46000.905828935189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46000.905828935189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46000.905828935189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46000.905828935189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46000.905828935189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46000.905828935189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46000.905828935189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46000.905828935189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46000.905828935189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46000.905828935189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46000.905828935189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46000.905828935189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46000.905828935189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46000.905828935189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46000.905828935189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46000.905828935189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46000.905828935189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46000.905828935189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46000.905828935189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46000.905828935189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46000.905828935189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46000.905828935189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46000.905828935189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46000.905828935189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46000.905828935189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46000.905828935189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46000.905828935189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46000.905828935189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46000.905828935189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46000.905828935189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46000.905828935189</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46000.905828935189</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