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9080" documentId="13_ncr:1_{F6CB121F-512D-4AA6-A0C1-0FB36C537598}" xr6:coauthVersionLast="47" xr6:coauthVersionMax="47" xr10:uidLastSave="{C8F04627-1874-4B63-B07D-B0943EC5E478}"/>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B6" i="4"/>
  <c r="B7" i="4"/>
  <c r="B8" i="4"/>
  <c r="B9" i="4"/>
  <c r="B10" i="4"/>
  <c r="B11" i="4"/>
  <c r="B12" i="4"/>
  <c r="B13" i="4"/>
  <c r="B14" i="4"/>
  <c r="B15" i="4"/>
  <c r="B16" i="4"/>
  <c r="B17" i="4"/>
  <c r="B18" i="4"/>
  <c r="B19" i="4"/>
  <c r="B20" i="4"/>
  <c r="B21" i="4"/>
  <c r="B2" i="6"/>
  <c r="B3" i="6"/>
  <c r="B4" i="6"/>
  <c r="B5" i="6"/>
  <c r="B6" i="6"/>
  <c r="B7" i="6"/>
  <c r="B8" i="6"/>
  <c r="B9" i="6"/>
  <c r="B10" i="6"/>
  <c r="B11" i="6"/>
  <c r="B12" i="6"/>
  <c r="B13" i="6"/>
  <c r="B14" i="6"/>
  <c r="B15" i="6"/>
  <c r="G2" i="6"/>
  <c r="G3" i="6"/>
  <c r="G4" i="6"/>
  <c r="G5" i="6"/>
  <c r="G6" i="6"/>
  <c r="G7" i="6"/>
  <c r="G8" i="6"/>
  <c r="G9" i="6"/>
  <c r="G10" i="6"/>
  <c r="G11" i="6"/>
  <c r="G12" i="6"/>
  <c r="G13" i="6"/>
  <c r="G14" i="6"/>
  <c r="G15" i="6"/>
  <c r="I2" i="6"/>
  <c r="I3" i="6"/>
  <c r="I4" i="6"/>
  <c r="I5" i="6"/>
  <c r="I6" i="6"/>
  <c r="I7" i="6"/>
  <c r="I8" i="6"/>
  <c r="I9" i="6"/>
  <c r="I10" i="6"/>
  <c r="I11" i="6"/>
  <c r="I12" i="6"/>
  <c r="I13" i="6"/>
  <c r="I14" i="6"/>
  <c r="I15" i="6"/>
  <c r="J2" i="6"/>
  <c r="J3" i="6"/>
  <c r="J4" i="6"/>
  <c r="J5" i="6"/>
  <c r="J6" i="6"/>
  <c r="J7" i="6"/>
  <c r="J8" i="6"/>
  <c r="J9" i="6"/>
  <c r="J10" i="6"/>
  <c r="J11" i="6"/>
  <c r="J12" i="6"/>
  <c r="J13" i="6"/>
  <c r="J14" i="6"/>
  <c r="J15" i="6"/>
  <c r="L2" i="6"/>
  <c r="L3" i="6"/>
  <c r="L4" i="6"/>
  <c r="L5" i="6"/>
  <c r="L6" i="6"/>
  <c r="L7" i="6"/>
  <c r="L8" i="6"/>
  <c r="L9" i="6"/>
  <c r="L10" i="6"/>
  <c r="L11" i="6"/>
  <c r="L12" i="6"/>
  <c r="L13" i="6"/>
  <c r="L14" i="6"/>
  <c r="L1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alcChain>
</file>

<file path=xl/sharedStrings.xml><?xml version="1.0" encoding="utf-8"?>
<sst xmlns="http://schemas.openxmlformats.org/spreadsheetml/2006/main" count="180290" uniqueCount="39130">
  <si>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</si>
  <si>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</si>
  <si>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</si>
  <si>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</si>
  <si>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</si>
  <si>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</si>
  <si>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</si>
  <si>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</si>
  <si>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</si>
  <si>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</si>
  <si>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</si>
  <si>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</si>
  <si>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</si>
  <si>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</si>
  <si>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</si>
  <si>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</si>
  <si>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</si>
  <si>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</si>
  <si>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</si>
  <si>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</si>
  <si>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</si>
  <si>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</si>
  <si>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</si>
  <si>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</si>
  <si>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</si>
  <si>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</si>
  <si>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</si>
  <si>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</si>
  <si>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</si>
  <si>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</si>
  <si>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</si>
  <si>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</si>
  <si>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</si>
  <si>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</si>
  <si>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</si>
  <si>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</si>
  <si>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</si>
  <si>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</si>
  <si>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</si>
  <si>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</si>
  <si>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</si>
  <si>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</si>
  <si>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</si>
  <si>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</si>
  <si>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</si>
  <si>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</si>
  <si>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</si>
  <si>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</si>
  <si>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</si>
  <si>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</si>
  <si>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</si>
  <si>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</si>
  <si>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</si>
  <si>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</si>
  <si>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</si>
  <si>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</si>
  <si>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</si>
  <si>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</si>
  <si>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</si>
  <si>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</si>
  <si>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</si>
  <si>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</si>
  <si>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</si>
  <si>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</si>
  <si>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</si>
  <si>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</si>
  <si>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</si>
  <si>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</si>
  <si>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</si>
  <si>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</si>
  <si>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</si>
  <si>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</si>
  <si>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</si>
  <si>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</si>
  <si>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</si>
  <si>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</si>
  <si>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</si>
  <si>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</si>
  <si>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</si>
  <si>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</si>
  <si>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</si>
  <si>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</si>
  <si>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</si>
  <si>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</si>
  <si>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</si>
  <si>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</si>
  <si>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</si>
  <si>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</si>
  <si>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</si>
  <si>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</si>
  <si>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</si>
  <si>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</si>
  <si>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</si>
  <si>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</si>
  <si>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</si>
  <si>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</si>
  <si>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</si>
  <si>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</si>
  <si>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</si>
  <si>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</si>
  <si>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</si>
  <si>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</si>
  <si>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</si>
  <si>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</si>
  <si>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</si>
  <si>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</si>
  <si>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</si>
  <si>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</si>
  <si>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</si>
  <si>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</si>
  <si>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</si>
  <si>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</si>
  <si>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</si>
  <si>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</si>
  <si>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</si>
  <si>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</si>
  <si>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</si>
  <si>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</si>
  <si>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</si>
  <si>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</si>
  <si>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</si>
  <si>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</si>
  <si>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</si>
  <si>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</si>
  <si>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</si>
  <si>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</si>
  <si>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</si>
  <si>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</si>
  <si>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</si>
  <si>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</si>
  <si>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</si>
  <si>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</si>
  <si>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</si>
  <si>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</si>
  <si>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</si>
  <si>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</si>
  <si>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</si>
  <si>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</si>
  <si>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</si>
  <si>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</si>
  <si>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</si>
  <si>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</si>
  <si>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</si>
  <si>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</si>
  <si>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</si>
  <si>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</si>
  <si>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</si>
  <si>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</si>
  <si>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</si>
  <si>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</si>
  <si>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</si>
  <si>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</si>
  <si>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</si>
  <si>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</si>
  <si>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</si>
  <si>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</si>
  <si>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</si>
  <si>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</si>
  <si>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</si>
  <si>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</si>
  <si>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</si>
  <si>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</si>
  <si>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</si>
  <si>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</si>
  <si>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</si>
  <si>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</si>
  <si>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</si>
  <si>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</si>
  <si>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</si>
  <si>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</si>
  <si>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</si>
  <si>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</si>
  <si>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</si>
  <si>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</si>
  <si>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</si>
  <si>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</si>
  <si>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</si>
  <si>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</si>
  <si>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</si>
  <si>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</si>
  <si>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</si>
  <si>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</si>
  <si>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</si>
  <si>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</si>
  <si>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</si>
  <si>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</si>
  <si>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</si>
  <si>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</si>
  <si>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</si>
  <si>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</si>
  <si>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</si>
  <si>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</si>
  <si>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</si>
  <si>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</si>
  <si>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</si>
  <si>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</si>
  <si>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</si>
  <si>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</si>
  <si>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</si>
  <si>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</si>
  <si>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</si>
  <si>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</si>
  <si>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</si>
  <si>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</si>
  <si>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</si>
  <si>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</si>
  <si>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</si>
  <si>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</si>
  <si>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</si>
  <si>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</si>
  <si>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</si>
  <si>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</si>
  <si>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</si>
  <si>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</si>
  <si>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</si>
  <si>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</si>
  <si>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</si>
  <si>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</si>
  <si>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</si>
  <si>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</si>
  <si>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</si>
  <si>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</si>
  <si>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</si>
  <si>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</si>
  <si>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</si>
  <si>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</si>
  <si>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</si>
  <si>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</si>
  <si>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</si>
  <si>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</si>
  <si>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</si>
  <si>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</si>
  <si>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</si>
  <si>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</si>
  <si>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</si>
  <si>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</si>
  <si>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</si>
  <si>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</si>
  <si>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</si>
  <si>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</si>
  <si>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</si>
  <si>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</si>
  <si>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</si>
  <si>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</si>
  <si>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</si>
  <si>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</si>
  <si>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</si>
  <si>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</si>
  <si>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</si>
  <si>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</si>
  <si>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</si>
  <si>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</si>
  <si>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</si>
  <si>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</si>
  <si>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</si>
  <si>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</si>
  <si>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</si>
  <si>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</si>
  <si>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</si>
  <si>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</si>
  <si>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</si>
  <si>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</si>
  <si>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</si>
  <si>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</si>
  <si>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</si>
  <si>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</si>
  <si>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</si>
  <si>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</si>
  <si>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</si>
  <si>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</si>
  <si>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</si>
  <si>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</si>
  <si>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</si>
  <si>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</si>
  <si>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</si>
  <si>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</si>
  <si>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</si>
  <si>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</si>
  <si>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</si>
  <si>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</si>
  <si>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</si>
  <si>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</si>
  <si>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</si>
  <si>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</si>
  <si>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</si>
  <si>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</si>
  <si>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</si>
  <si>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</si>
  <si>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</si>
  <si>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</si>
  <si>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</si>
  <si>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</si>
  <si>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</si>
  <si>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</si>
  <si>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</si>
  <si>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</si>
  <si>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</si>
  <si>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</si>
  <si>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</si>
  <si>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</si>
  <si>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</si>
  <si>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</si>
  <si>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</si>
  <si>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</si>
  <si>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</si>
  <si>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</si>
  <si>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</si>
  <si>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</si>
  <si>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</si>
  <si>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</si>
  <si>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</si>
  <si>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</si>
  <si>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</si>
  <si>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</si>
  <si>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</si>
  <si>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</si>
  <si>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</si>
  <si>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</si>
  <si>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</si>
  <si>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</si>
  <si>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</si>
  <si>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</si>
  <si>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</si>
  <si>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</si>
  <si>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</si>
  <si>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</si>
  <si>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</si>
  <si>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</si>
  <si>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</si>
  <si>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</si>
  <si>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</si>
  <si>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</si>
  <si>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</si>
  <si>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</si>
  <si>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</si>
  <si>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</si>
  <si>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</si>
  <si>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</si>
  <si>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</si>
  <si>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</si>
  <si>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</si>
  <si>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</si>
  <si>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</si>
  <si>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</si>
  <si>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</si>
  <si>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</si>
  <si>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</si>
  <si>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</si>
  <si>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</si>
  <si>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</si>
  <si>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</si>
  <si>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</si>
  <si>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</si>
  <si>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</si>
  <si>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</si>
  <si>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</si>
  <si>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</si>
  <si>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</si>
  <si>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</si>
  <si>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</si>
  <si>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</si>
  <si>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</si>
  <si>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</si>
  <si>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</si>
  <si>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</si>
  <si>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</si>
  <si>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</si>
  <si>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</si>
  <si>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</si>
  <si>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</si>
  <si>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</si>
  <si>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</si>
  <si>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</si>
  <si>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</si>
  <si>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</si>
  <si>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</si>
  <si>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</si>
  <si>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</si>
  <si>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</si>
  <si>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</si>
  <si>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</si>
  <si>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</si>
  <si>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</si>
  <si>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</si>
  <si>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</si>
  <si>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</si>
  <si>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</si>
  <si>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</si>
  <si>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</si>
  <si>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</si>
  <si>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</si>
  <si>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</si>
  <si>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</si>
  <si>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</si>
  <si>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</si>
  <si>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</si>
  <si>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</si>
  <si>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</si>
  <si>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</si>
  <si>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</si>
  <si>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</si>
  <si>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</si>
  <si>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</si>
  <si>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</si>
  <si>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</si>
  <si>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</si>
  <si>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</si>
  <si>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</si>
  <si>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</si>
  <si>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</si>
  <si>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</si>
  <si>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</si>
  <si>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</si>
  <si>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</si>
  <si>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</si>
  <si>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</si>
  <si>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</si>
  <si>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</si>
  <si>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</si>
  <si>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</si>
  <si>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</si>
  <si>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</si>
  <si>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</si>
  <si>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</si>
  <si>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</si>
  <si>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</si>
  <si>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</si>
  <si>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</si>
  <si>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</si>
  <si>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</si>
  <si>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</si>
  <si>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</si>
  <si>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</si>
  <si>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</si>
  <si>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</si>
  <si>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</si>
  <si>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</si>
  <si>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</si>
  <si>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</si>
  <si>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</si>
  <si>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</si>
  <si>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</si>
  <si>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</si>
  <si>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</si>
  <si>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</si>
  <si>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</si>
  <si>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</si>
  <si>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</si>
  <si>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</si>
  <si>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</si>
  <si>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</si>
  <si>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</si>
  <si>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</si>
  <si>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</si>
  <si>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</si>
  <si>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</si>
  <si>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</si>
  <si>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</si>
  <si>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</si>
  <si>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</si>
  <si>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</si>
  <si>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</si>
  <si>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</si>
  <si>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</si>
  <si>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</si>
  <si>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</si>
  <si>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</si>
  <si>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</si>
  <si>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</si>
  <si>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</si>
  <si>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</si>
  <si>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</si>
  <si>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</si>
  <si>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</si>
  <si>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</si>
  <si>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</si>
  <si>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</si>
  <si>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</si>
  <si>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</si>
  <si>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</si>
  <si>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</si>
  <si>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</si>
  <si>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</si>
  <si>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</si>
  <si>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</si>
  <si>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</si>
  <si>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</si>
  <si>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</si>
  <si>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</si>
  <si>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</si>
  <si>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</si>
  <si>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</si>
  <si>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</si>
  <si>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</si>
  <si>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</si>
  <si>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</si>
  <si>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</si>
  <si>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</si>
  <si>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</si>
  <si>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</si>
  <si>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</si>
  <si>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</si>
  <si>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</si>
  <si>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</si>
  <si>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</si>
  <si>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</si>
  <si>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</si>
  <si>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</si>
  <si>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</si>
  <si>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</si>
  <si>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</si>
  <si>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</si>
  <si>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</si>
  <si>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</si>
  <si>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</si>
  <si>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</si>
  <si>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</si>
  <si>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</si>
  <si>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</si>
  <si>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</si>
  <si>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</si>
  <si>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</si>
  <si>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</si>
  <si>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</si>
  <si>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</si>
  <si>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</si>
  <si>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</si>
  <si>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</si>
  <si>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</si>
  <si>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</si>
  <si>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</si>
  <si>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</si>
  <si>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</si>
  <si>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</si>
  <si>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</si>
  <si>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</si>
  <si>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</si>
  <si>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</si>
  <si>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</si>
  <si>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</si>
  <si>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</si>
  <si>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</si>
  <si>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</si>
  <si>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</si>
  <si>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</si>
  <si>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</si>
  <si>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</si>
  <si>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</si>
  <si>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</si>
  <si>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</si>
  <si>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</si>
  <si>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</si>
  <si>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</si>
  <si>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</si>
  <si>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</si>
  <si>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</si>
  <si>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</si>
  <si>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</si>
  <si>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</si>
  <si>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</si>
  <si>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</si>
  <si>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</si>
  <si>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</si>
  <si>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</si>
  <si>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</si>
  <si>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</si>
  <si>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</si>
  <si>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</si>
  <si>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</si>
  <si>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</si>
  <si>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</si>
  <si>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</si>
  <si>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</si>
  <si>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</si>
  <si>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</si>
  <si>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</si>
  <si>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</si>
  <si>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</si>
  <si>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</si>
  <si>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</si>
  <si>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</si>
  <si>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</si>
  <si>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</si>
  <si>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</si>
  <si>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</si>
  <si>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</si>
  <si>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</si>
  <si>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</si>
  <si>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</si>
  <si>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</si>
  <si>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</si>
  <si>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</si>
  <si>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</si>
  <si>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</si>
  <si>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</si>
  <si>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</si>
  <si>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</si>
  <si>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</si>
  <si>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</si>
  <si>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</si>
  <si>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</si>
  <si>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</si>
  <si>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</si>
  <si>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</si>
  <si>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</si>
  <si>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</si>
  <si>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</si>
  <si>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</si>
  <si>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</si>
  <si>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</si>
  <si>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</si>
  <si>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</si>
  <si>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</si>
  <si>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</si>
  <si>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</si>
  <si>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</si>
  <si>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</si>
  <si>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</si>
  <si>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</si>
  <si>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</si>
  <si>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</si>
  <si>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</si>
  <si>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</si>
  <si>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</si>
  <si>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</si>
  <si>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</si>
  <si>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</si>
  <si>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</si>
  <si>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</si>
  <si>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</si>
  <si>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</si>
  <si>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</si>
  <si>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</si>
  <si>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</si>
  <si>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</si>
  <si>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</si>
  <si>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</si>
  <si>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</si>
  <si>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</si>
  <si>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</si>
  <si>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</si>
  <si>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</si>
  <si>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</si>
  <si>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</si>
  <si>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</si>
  <si>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</si>
  <si>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</si>
  <si>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</si>
  <si>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</si>
  <si>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</si>
  <si>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</si>
  <si>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</si>
  <si>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</si>
  <si>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</si>
  <si>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</si>
  <si>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</si>
  <si>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</si>
  <si>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</si>
  <si>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</si>
  <si>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</si>
  <si>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</si>
  <si>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</si>
  <si>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</si>
  <si>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</si>
  <si>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</si>
  <si>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</si>
  <si>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</si>
  <si>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</si>
  <si>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</si>
  <si>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</si>
  <si>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</si>
  <si>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</si>
  <si>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</si>
  <si>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</si>
  <si>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</si>
  <si>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</si>
  <si>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</si>
  <si>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</si>
  <si>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</si>
  <si>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</si>
  <si>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</si>
  <si>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</si>
  <si>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</si>
  <si>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</si>
  <si>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</si>
  <si>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</si>
  <si>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</si>
  <si>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</si>
  <si>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</si>
  <si>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</si>
  <si>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</si>
  <si>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</si>
  <si>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</si>
  <si>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</si>
  <si>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</si>
  <si>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</si>
  <si>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</si>
  <si>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</si>
  <si>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</si>
  <si>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</si>
  <si>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</si>
  <si>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</si>
  <si>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</si>
  <si>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</si>
  <si>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</si>
  <si>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</si>
  <si>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</si>
  <si>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</si>
  <si>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</si>
  <si>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</si>
  <si>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</si>
  <si>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</si>
  <si>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</si>
  <si>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</si>
  <si>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</si>
  <si>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</si>
  <si>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</si>
  <si>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</si>
  <si>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</si>
  <si>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</si>
  <si>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</si>
  <si>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</si>
  <si>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</si>
  <si>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</si>
  <si>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</si>
  <si>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</si>
  <si>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</si>
  <si>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</si>
  <si>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</si>
  <si>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</si>
  <si>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</si>
  <si>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</si>
  <si>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</si>
  <si>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</si>
  <si>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</si>
  <si>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</si>
  <si>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</si>
  <si>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</si>
  <si>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</si>
  <si>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</si>
  <si>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</si>
  <si>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</si>
  <si>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</si>
  <si>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</si>
  <si>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</si>
  <si>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</si>
  <si>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</si>
  <si>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</si>
  <si>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</si>
  <si>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</si>
  <si>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</si>
  <si>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</si>
  <si>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</si>
  <si>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</si>
  <si>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</si>
  <si>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</si>
  <si>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</si>
  <si>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</si>
  <si>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</si>
  <si>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</si>
  <si>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</si>
  <si>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</si>
  <si>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</si>
  <si>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</si>
  <si>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</si>
  <si>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</si>
  <si>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</si>
  <si>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</si>
  <si>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</si>
  <si>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</si>
  <si>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</si>
  <si>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</si>
  <si>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</si>
  <si>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</si>
  <si>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</si>
  <si>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</si>
  <si>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</si>
  <si>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</si>
  <si>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</si>
  <si>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</si>
  <si>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</si>
  <si>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</si>
  <si>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</si>
  <si>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</si>
  <si>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</si>
  <si>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</si>
  <si>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</si>
  <si>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</si>
  <si>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</si>
  <si>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</si>
  <si>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</si>
  <si>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</si>
  <si>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</si>
  <si>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</si>
  <si>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</si>
  <si>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</si>
  <si>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</si>
  <si>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</si>
  <si>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</si>
  <si>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</si>
  <si>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</si>
  <si>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</si>
  <si>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</si>
  <si>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</si>
  <si>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</si>
  <si>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</si>
  <si>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</si>
  <si>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</si>
  <si>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</si>
  <si>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</si>
  <si>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</si>
  <si>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</si>
  <si>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</si>
  <si>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</si>
  <si>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</si>
  <si>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</si>
  <si>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</si>
  <si>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</si>
  <si>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</si>
  <si>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</si>
  <si>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</si>
  <si>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</si>
  <si>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</si>
  <si>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</si>
  <si>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</si>
  <si>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</si>
  <si>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</si>
  <si>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</si>
  <si>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</si>
  <si>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</si>
  <si>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</si>
  <si>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</si>
  <si>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</si>
  <si>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</si>
  <si>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</si>
  <si>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</si>
  <si>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</si>
  <si>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</si>
  <si>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</si>
  <si>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</si>
  <si>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</si>
  <si>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</si>
  <si>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</si>
  <si>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</si>
  <si>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</si>
  <si>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</si>
  <si>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</si>
  <si>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</si>
  <si>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</si>
  <si>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</si>
  <si>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</si>
  <si>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</si>
  <si>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</si>
  <si>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</si>
  <si>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</si>
  <si>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</si>
  <si>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</si>
  <si>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</si>
  <si>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</si>
  <si>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</si>
  <si>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</si>
  <si>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</si>
  <si>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</si>
  <si>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</si>
  <si>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</si>
  <si>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</si>
  <si>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</si>
  <si>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</si>
  <si>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</si>
  <si>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</si>
  <si>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</si>
  <si>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</si>
  <si>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</si>
  <si>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</si>
  <si>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</si>
  <si>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</si>
  <si>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</si>
  <si>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</si>
  <si>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</si>
  <si>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</si>
  <si>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</si>
  <si>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</si>
  <si>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</si>
  <si>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</si>
  <si>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</si>
  <si>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</si>
  <si>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</si>
  <si>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</si>
  <si>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</si>
  <si>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</si>
  <si>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</si>
  <si>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</si>
  <si>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</si>
  <si>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</si>
  <si>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</si>
  <si>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</si>
  <si>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</si>
  <si>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</si>
  <si>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</si>
  <si>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</si>
  <si>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</si>
  <si>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</si>
  <si>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</si>
  <si>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</si>
  <si>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</si>
  <si>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</si>
  <si>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</si>
  <si>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</si>
  <si>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</si>
  <si>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</si>
  <si>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</si>
  <si>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</si>
  <si>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</si>
  <si>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</si>
  <si>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</si>
  <si>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</si>
  <si>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</si>
  <si>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</si>
  <si>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</si>
  <si>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</si>
  <si>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</si>
  <si>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</si>
  <si>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</si>
  <si>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</si>
  <si>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</si>
  <si>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</si>
  <si>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</si>
  <si>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</si>
  <si>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</si>
  <si>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</si>
  <si>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</si>
  <si>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</si>
  <si>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</si>
  <si>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</si>
  <si>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</si>
  <si>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</si>
  <si>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</si>
  <si>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</si>
  <si>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</si>
  <si>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</si>
  <si>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</si>
  <si>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</si>
  <si>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</si>
  <si>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</si>
  <si>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</si>
  <si>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</si>
  <si>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</si>
  <si>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</si>
  <si>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</si>
  <si>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</si>
  <si>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</si>
  <si>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</si>
  <si>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</si>
  <si>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</si>
  <si>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</si>
  <si>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</si>
  <si>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</si>
  <si>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</si>
  <si>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</si>
  <si>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</si>
  <si>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</si>
  <si>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</si>
  <si>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</si>
  <si>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</si>
  <si>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</si>
  <si>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</si>
  <si>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</si>
  <si>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</si>
  <si>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</si>
  <si>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</si>
  <si>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</si>
  <si>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</si>
  <si>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</si>
  <si>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</si>
  <si>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</si>
  <si>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</si>
  <si>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</si>
  <si>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</si>
  <si>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</si>
  <si>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</si>
  <si>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</si>
  <si>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</si>
  <si>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</si>
  <si>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</si>
  <si>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</si>
  <si>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</si>
  <si>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</si>
  <si>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</si>
  <si>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</si>
  <si>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</si>
  <si>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</si>
  <si>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</si>
  <si>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</si>
  <si>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</si>
  <si>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</si>
  <si>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</si>
  <si>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</si>
  <si>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</si>
  <si>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</si>
  <si>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</si>
  <si>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</si>
  <si>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</si>
  <si>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</si>
  <si>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</si>
  <si>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</si>
  <si>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</si>
  <si>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</si>
  <si>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</si>
  <si>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</si>
  <si>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</si>
  <si>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</si>
  <si>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</si>
  <si>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</si>
  <si>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</si>
  <si>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</si>
  <si>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</si>
  <si>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</si>
  <si>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</si>
  <si>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</si>
  <si>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</si>
  <si>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</si>
  <si>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</si>
  <si>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</si>
  <si>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</si>
  <si>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</si>
  <si>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</si>
  <si>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</si>
  <si>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</si>
  <si>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</si>
  <si>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</si>
  <si>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</si>
  <si>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</si>
  <si>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</si>
  <si>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</si>
  <si>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</si>
  <si>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</si>
  <si>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</si>
  <si>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</si>
  <si>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</si>
  <si>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</si>
  <si>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</si>
  <si>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</si>
  <si>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</si>
  <si>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</si>
  <si>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</si>
  <si>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</si>
  <si>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</si>
  <si>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</si>
  <si>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</si>
  <si>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</si>
  <si>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</si>
  <si>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</si>
  <si>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</si>
  <si>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</si>
  <si>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</si>
  <si>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</si>
  <si>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</si>
  <si>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</si>
  <si>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</si>
  <si>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</si>
  <si>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</si>
  <si>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</si>
  <si>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</si>
  <si>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</si>
  <si>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</si>
  <si>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</si>
  <si>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</si>
  <si>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</si>
  <si>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</si>
  <si>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</si>
  <si>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</si>
  <si>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</si>
  <si>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</si>
  <si>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</si>
  <si>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</si>
  <si>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</si>
  <si>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</si>
  <si>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</si>
  <si>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</si>
  <si>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</si>
  <si>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</si>
  <si>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</si>
  <si>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</si>
  <si>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</si>
  <si>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</si>
  <si>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</si>
  <si>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</si>
  <si>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</si>
  <si>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</si>
  <si>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</si>
  <si>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</si>
  <si>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</si>
  <si>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</si>
  <si>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</si>
  <si>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</si>
  <si>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</si>
  <si>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</si>
  <si>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</si>
  <si>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</si>
  <si>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</si>
  <si>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</si>
  <si>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</si>
  <si>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</si>
  <si>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</si>
  <si>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</si>
  <si>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</si>
  <si>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</si>
  <si>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</si>
  <si>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</si>
  <si>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</si>
  <si>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</si>
  <si>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</si>
  <si>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</si>
  <si>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</si>
  <si>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</si>
  <si>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</si>
  <si>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</si>
  <si>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</si>
  <si>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</si>
  <si>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</si>
  <si>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</si>
  <si>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</si>
  <si>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</si>
  <si>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</si>
  <si>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</si>
  <si>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</si>
  <si>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</si>
  <si>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</si>
  <si>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</si>
  <si>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</si>
  <si>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</si>
  <si>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</si>
  <si>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</si>
  <si>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</si>
  <si>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</si>
  <si>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</si>
  <si>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</si>
  <si>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</si>
  <si>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</si>
  <si>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</si>
  <si>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</si>
  <si>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</si>
  <si>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</si>
  <si>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</si>
  <si>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</si>
  <si>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</si>
  <si>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</si>
  <si>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</si>
  <si>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</si>
  <si>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</si>
  <si>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</si>
  <si>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</si>
  <si>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</si>
  <si>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</si>
  <si>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</si>
  <si>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</si>
  <si>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</si>
  <si>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</si>
  <si>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</si>
  <si>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</si>
  <si>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</si>
  <si>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</si>
  <si>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</si>
  <si>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</si>
  <si>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</si>
  <si>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</si>
  <si>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</si>
  <si>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</si>
  <si>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</si>
  <si>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</si>
  <si>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</si>
  <si>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</si>
  <si>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</si>
  <si>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</si>
  <si>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</si>
  <si>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</si>
  <si>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</si>
  <si>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</si>
  <si>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</si>
  <si>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</si>
  <si>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</si>
  <si>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</si>
  <si>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</si>
  <si>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</si>
  <si>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</si>
  <si>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</si>
  <si>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</si>
  <si>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</si>
  <si>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</si>
  <si>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</si>
  <si>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</si>
  <si>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</si>
  <si>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</si>
  <si>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</si>
  <si>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</si>
  <si>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</si>
  <si>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</si>
  <si>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</si>
  <si>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</si>
  <si>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</si>
  <si>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</si>
  <si>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</si>
  <si>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</si>
  <si>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</si>
  <si>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</si>
  <si>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</si>
  <si>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</si>
  <si>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</si>
  <si>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</si>
  <si>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</si>
  <si>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</si>
  <si>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</si>
  <si>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</si>
  <si>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</si>
  <si>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</si>
  <si>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</si>
  <si>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</si>
  <si>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</si>
  <si>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</si>
  <si>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</si>
  <si>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</si>
  <si>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</si>
  <si>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</si>
  <si>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</si>
  <si>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</si>
  <si>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</si>
  <si>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</si>
  <si>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</si>
  <si>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</si>
  <si>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</si>
  <si>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</si>
  <si>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</si>
  <si>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</si>
  <si>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</si>
  <si>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</si>
  <si>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</si>
  <si>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</si>
  <si>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</si>
  <si>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</si>
  <si>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</si>
  <si>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</si>
  <si>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</si>
  <si>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</si>
  <si>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</si>
  <si>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</si>
  <si>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</si>
  <si>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</si>
  <si>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</si>
  <si>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</si>
  <si>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</si>
  <si>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</si>
  <si>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</si>
  <si>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</si>
  <si>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</si>
  <si>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</si>
  <si>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</si>
  <si>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</si>
  <si>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</si>
  <si>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</si>
  <si>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</si>
  <si>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</si>
  <si>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</si>
  <si>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</si>
  <si>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</si>
  <si>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</si>
  <si>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</si>
  <si>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</si>
  <si>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</si>
  <si>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</si>
  <si>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</si>
  <si>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</si>
  <si>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</si>
  <si>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</si>
  <si>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</si>
  <si>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</si>
  <si>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</si>
  <si>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</si>
  <si>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</si>
  <si>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</si>
  <si>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</si>
  <si>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</si>
  <si>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</si>
  <si>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</si>
  <si>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</si>
  <si>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</si>
  <si>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</si>
  <si>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</si>
  <si>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</si>
  <si>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</si>
  <si>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</si>
  <si>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</si>
  <si>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</si>
  <si>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</si>
  <si>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</si>
  <si>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</si>
  <si>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</si>
  <si>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</si>
  <si>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</si>
  <si>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</si>
  <si>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</si>
  <si>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</si>
  <si>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</si>
  <si>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</si>
  <si>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</si>
  <si>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</si>
  <si>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</si>
  <si>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</si>
  <si>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</si>
  <si>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</si>
  <si>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</si>
  <si>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</si>
  <si>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</si>
  <si>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</si>
  <si>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</si>
  <si>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</si>
  <si>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</si>
  <si>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</si>
  <si>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</si>
  <si>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</si>
  <si>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</si>
  <si>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</si>
  <si>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</si>
  <si>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</si>
  <si>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</si>
  <si>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</si>
  <si>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</si>
  <si>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</si>
  <si>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</si>
  <si>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</si>
  <si>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</si>
  <si>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</si>
  <si>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</si>
  <si>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</si>
  <si>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</si>
  <si>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</si>
  <si>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</si>
  <si>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</si>
  <si>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</si>
  <si>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</si>
  <si>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</si>
  <si>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</si>
  <si>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</si>
  <si>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</si>
  <si>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</si>
  <si>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</si>
  <si>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</si>
  <si>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</si>
  <si>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</si>
  <si>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</si>
  <si>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</si>
  <si>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</si>
  <si>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</si>
  <si>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</si>
  <si>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</si>
  <si>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</si>
  <si>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</si>
  <si>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</si>
  <si>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</si>
  <si>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</si>
  <si>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</si>
  <si>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</si>
  <si>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</si>
  <si>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</si>
  <si>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</si>
  <si>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</si>
  <si>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</si>
  <si>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</si>
  <si>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</si>
  <si>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</si>
  <si>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</si>
  <si>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</si>
  <si>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</si>
  <si>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</si>
  <si>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</si>
  <si>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</si>
  <si>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</si>
  <si>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</si>
  <si>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</si>
  <si>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</si>
  <si>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</si>
  <si>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</si>
  <si>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</si>
  <si>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</si>
  <si>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</si>
  <si>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</si>
  <si>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</si>
  <si>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</si>
  <si>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</si>
  <si>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</si>
  <si>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</si>
  <si>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</si>
  <si>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</si>
  <si>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</si>
  <si>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</si>
  <si>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</si>
  <si>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</si>
  <si>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</si>
  <si>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</si>
  <si>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</si>
  <si>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</si>
  <si>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</si>
  <si>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</si>
  <si>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</si>
  <si>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</si>
  <si>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</si>
  <si>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</si>
  <si>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</si>
  <si>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</si>
  <si>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</si>
  <si>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</si>
  <si>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</si>
  <si>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</si>
  <si>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</si>
  <si>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</si>
  <si>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</si>
  <si>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</si>
  <si>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</si>
  <si>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</si>
  <si>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</si>
  <si>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</si>
  <si>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</si>
  <si>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</si>
  <si>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</si>
  <si>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</si>
  <si>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</si>
  <si>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</si>
  <si>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</si>
  <si>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</si>
  <si>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</si>
  <si>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</si>
  <si>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</si>
  <si>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</si>
  <si>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</si>
  <si>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</si>
  <si>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</si>
  <si>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</si>
  <si>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</si>
  <si>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</si>
  <si>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</si>
  <si>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</si>
  <si>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</si>
  <si>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</si>
  <si>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</si>
  <si>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</si>
  <si>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</si>
  <si>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</si>
  <si>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</si>
  <si>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</si>
  <si>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</si>
  <si>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</si>
  <si>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</si>
  <si>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</si>
  <si>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</si>
  <si>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</si>
  <si>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</si>
  <si>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</si>
  <si>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</si>
  <si>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</si>
  <si>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</si>
  <si>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</si>
  <si>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</si>
  <si>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</si>
  <si>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</si>
  <si>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</si>
  <si>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</si>
  <si>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</si>
  <si>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</si>
  <si>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</si>
  <si>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</si>
  <si>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</si>
  <si>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</si>
  <si>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</si>
  <si>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</si>
  <si>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</si>
  <si>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</si>
  <si>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</si>
  <si>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</si>
  <si>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</si>
  <si>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</si>
  <si>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</si>
  <si>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</si>
  <si>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</si>
  <si>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</si>
  <si>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</si>
  <si>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</si>
  <si>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</si>
  <si>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</si>
  <si>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</si>
  <si>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</si>
  <si>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</si>
  <si>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</si>
  <si>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</si>
  <si>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</si>
  <si>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</si>
  <si>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</si>
  <si>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</si>
  <si>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</si>
  <si>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</si>
  <si>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</si>
  <si>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</si>
  <si>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</si>
  <si>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</si>
  <si>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</si>
  <si>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</si>
  <si>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</si>
  <si>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</si>
  <si>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</si>
  <si>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</si>
  <si>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</si>
  <si>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</si>
  <si>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</si>
  <si>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</si>
  <si>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</si>
  <si>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</si>
  <si>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</si>
  <si>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</si>
  <si>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</si>
  <si>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</si>
  <si>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</si>
  <si>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</si>
  <si>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</si>
  <si>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</si>
  <si>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</si>
  <si>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</si>
  <si>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</si>
  <si>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</si>
  <si>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</si>
  <si>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</si>
  <si>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</si>
  <si>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</si>
  <si>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</si>
  <si>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</si>
  <si>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</si>
  <si>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</si>
  <si>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</si>
  <si>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</si>
  <si>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</si>
  <si>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</si>
  <si>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</si>
  <si>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</si>
  <si>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</si>
  <si>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</si>
  <si>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</si>
  <si>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</si>
  <si>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</si>
  <si>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</si>
  <si>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</si>
  <si>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</si>
  <si>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</si>
  <si>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</si>
  <si>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</si>
  <si>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</si>
  <si>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</si>
  <si>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</si>
  <si>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</si>
  <si>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</si>
  <si>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</si>
  <si>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</si>
  <si>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</si>
  <si>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</si>
  <si>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</si>
  <si>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</si>
  <si>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</si>
  <si>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</si>
  <si>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</si>
  <si>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</si>
  <si>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</si>
  <si>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</si>
  <si>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</si>
  <si>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</si>
  <si>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</si>
  <si>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</si>
  <si>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</si>
  <si>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</si>
  <si>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</si>
  <si>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</si>
  <si>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</si>
  <si>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</si>
  <si>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</si>
  <si>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</si>
  <si>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</si>
  <si>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</si>
  <si>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</si>
  <si>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</si>
  <si>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</si>
  <si>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</si>
  <si>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</si>
  <si>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</si>
  <si>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</si>
  <si>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</si>
  <si>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</si>
  <si>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</si>
  <si>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</si>
  <si>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</si>
  <si>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</si>
  <si>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</si>
  <si>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</si>
  <si>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</si>
  <si>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</si>
  <si>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</si>
  <si>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</si>
  <si>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</si>
  <si>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</si>
  <si>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</si>
  <si>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</si>
  <si>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</si>
  <si>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</si>
  <si>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</si>
  <si>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</si>
  <si>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</si>
  <si>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</si>
  <si>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</si>
  <si>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</si>
  <si>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</si>
  <si>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</si>
  <si>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</si>
  <si>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</si>
  <si>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</si>
  <si>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</si>
  <si>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</si>
  <si>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</si>
  <si>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</si>
  <si>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</si>
  <si>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</si>
  <si>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</si>
  <si>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</si>
  <si>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</si>
  <si>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</si>
  <si>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</si>
  <si>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</si>
  <si>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</si>
  <si>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</si>
  <si>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</si>
  <si>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</si>
  <si>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</si>
  <si>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</si>
  <si>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</si>
  <si>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</si>
  <si>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</si>
  <si>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</si>
  <si>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</si>
  <si>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</si>
  <si>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</si>
  <si>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</si>
  <si>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</si>
  <si>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</si>
  <si>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</si>
  <si>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</si>
  <si>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</si>
  <si>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</si>
  <si>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</si>
  <si>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</si>
  <si>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</si>
  <si>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</si>
  <si>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</si>
  <si>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</si>
  <si>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</si>
  <si>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</si>
  <si>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</si>
  <si>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</si>
  <si>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</si>
  <si>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</si>
  <si>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</si>
  <si>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</si>
  <si>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</si>
  <si>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</si>
  <si>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</si>
  <si>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</si>
  <si>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</si>
  <si>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</si>
  <si>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</si>
  <si>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</si>
  <si>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</si>
  <si>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</si>
  <si>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</si>
  <si>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</si>
  <si>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</si>
  <si>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</si>
  <si>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</si>
  <si>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</si>
  <si>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</si>
  <si>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</si>
  <si>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</si>
  <si>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</si>
  <si>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</si>
  <si>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</si>
  <si>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</si>
  <si>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</si>
  <si>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</si>
  <si>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</si>
  <si>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</si>
  <si>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</si>
  <si>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</si>
  <si>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</si>
  <si>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</si>
  <si>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</si>
  <si>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</si>
  <si>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</si>
  <si>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</si>
  <si>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</si>
  <si>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</si>
  <si>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</si>
  <si>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</si>
  <si>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</si>
  <si>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</si>
  <si>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</si>
  <si>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</si>
  <si>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</si>
  <si>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</si>
  <si>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</si>
  <si>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</si>
  <si>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</si>
  <si>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</si>
  <si>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</si>
  <si>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</si>
  <si>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</si>
  <si>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</si>
  <si>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</si>
  <si>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</si>
  <si>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</si>
  <si>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</si>
  <si>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</si>
  <si>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</si>
  <si>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</si>
  <si>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</si>
  <si>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</si>
  <si>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</si>
  <si>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</si>
  <si>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</si>
  <si>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</si>
  <si>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</si>
  <si>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</si>
  <si>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</si>
  <si>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</si>
  <si>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</si>
  <si>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</si>
  <si>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</si>
  <si>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</si>
  <si>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</si>
  <si>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</si>
  <si>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</si>
  <si>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</si>
  <si>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</si>
  <si>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</si>
  <si>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</si>
  <si>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</si>
  <si>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</si>
  <si>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</si>
  <si>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</si>
  <si>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</si>
  <si>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</si>
  <si>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</si>
  <si>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</si>
  <si>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</si>
  <si>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</si>
  <si>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</si>
  <si>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</si>
  <si>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</si>
  <si>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</si>
  <si>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</si>
  <si>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</si>
  <si>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</si>
  <si>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</si>
  <si>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</si>
  <si>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</si>
  <si>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</si>
  <si>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</si>
  <si>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</si>
  <si>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</si>
  <si>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</si>
  <si>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</si>
  <si>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</si>
  <si>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</si>
  <si>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</si>
  <si>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</si>
  <si>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</si>
  <si>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</si>
  <si>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</si>
  <si>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</si>
  <si>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</si>
  <si>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</si>
  <si>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</si>
  <si>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</si>
  <si>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</si>
  <si>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</si>
  <si>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</si>
  <si>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</si>
  <si>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</si>
  <si>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</si>
  <si>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</si>
  <si>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</si>
  <si>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</si>
  <si>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</si>
  <si>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</si>
  <si>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</si>
  <si>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</si>
  <si>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</si>
  <si>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</si>
  <si>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</si>
  <si>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</si>
  <si>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</si>
  <si>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</si>
  <si>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</si>
  <si>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</si>
  <si>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</si>
  <si>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</si>
  <si>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</si>
  <si>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</si>
  <si>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</si>
  <si>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</si>
  <si>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</si>
  <si>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</si>
  <si>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</si>
  <si>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</si>
  <si>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</si>
  <si>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</si>
  <si>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</si>
  <si>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</si>
  <si>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</si>
  <si>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</si>
  <si>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</si>
  <si>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</si>
  <si>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</si>
  <si>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</si>
  <si>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</si>
  <si>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</si>
  <si>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</si>
  <si>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</si>
  <si>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</si>
  <si>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</si>
  <si>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</si>
  <si>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</si>
  <si>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</si>
  <si>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</si>
  <si>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</si>
  <si>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</si>
  <si>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</si>
  <si>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</si>
  <si>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</si>
  <si>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</si>
  <si>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</si>
  <si>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</si>
  <si>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</si>
  <si>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</si>
  <si>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</si>
  <si>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</si>
  <si>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</si>
  <si>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</si>
  <si>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</si>
  <si>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</si>
  <si>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</si>
  <si>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</si>
  <si>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</si>
  <si>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</si>
  <si>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</si>
  <si>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</si>
  <si>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</si>
  <si>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</si>
  <si>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</si>
  <si>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</si>
  <si>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</si>
  <si>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</si>
  <si>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</si>
  <si>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</si>
  <si>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</si>
  <si>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</si>
  <si>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</si>
  <si>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</si>
  <si>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</si>
  <si>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</si>
  <si>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</si>
  <si>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</si>
  <si>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</si>
  <si>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</si>
  <si>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</si>
  <si>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</si>
  <si>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</si>
  <si>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</si>
  <si>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</si>
  <si>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</si>
  <si>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</si>
  <si>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</si>
  <si>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</si>
  <si>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</si>
  <si>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</si>
  <si>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</si>
  <si>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</si>
  <si>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</si>
  <si>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</si>
  <si>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</si>
  <si>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</si>
  <si>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</si>
  <si>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</si>
  <si>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</si>
  <si>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</si>
  <si>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</si>
  <si>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</si>
  <si>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</si>
  <si>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</si>
  <si>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</si>
  <si>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</si>
  <si>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</si>
  <si>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</si>
  <si>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</si>
  <si>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</si>
  <si>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</si>
  <si>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</si>
  <si>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</si>
  <si>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</si>
  <si>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</si>
  <si>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</si>
  <si>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</si>
  <si>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</si>
  <si>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</si>
  <si>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</si>
  <si>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</si>
  <si>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</si>
  <si>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</si>
  <si>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</si>
  <si>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</si>
  <si>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</si>
  <si>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</si>
  <si>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</si>
  <si>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</si>
  <si>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</si>
  <si>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</si>
  <si>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</si>
  <si>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</si>
  <si>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</si>
  <si>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</si>
  <si>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</si>
  <si>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</si>
  <si>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</si>
  <si>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</si>
  <si>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</si>
  <si>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</si>
  <si>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</si>
  <si>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</si>
  <si>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</si>
  <si>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</si>
  <si>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</si>
  <si>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</si>
  <si>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</si>
  <si>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</si>
  <si>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</si>
  <si>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</si>
  <si>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</si>
  <si>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</si>
  <si>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</si>
  <si>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</si>
  <si>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</si>
  <si>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</si>
  <si>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</si>
  <si>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</si>
  <si>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</si>
  <si>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</si>
  <si>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</si>
  <si>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</si>
  <si>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</si>
  <si>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</si>
  <si>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</si>
  <si>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</si>
  <si>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</si>
  <si>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</si>
  <si>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</si>
  <si>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</si>
  <si>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</si>
  <si>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</si>
  <si>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</si>
  <si>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</si>
  <si>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</si>
  <si>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</si>
  <si>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</si>
  <si>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</si>
  <si>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</si>
  <si>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</si>
  <si>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</si>
  <si>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</si>
  <si>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</si>
  <si>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</si>
  <si>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</si>
  <si>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</si>
  <si>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</si>
  <si>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</si>
  <si>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</si>
  <si>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</si>
  <si>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</si>
  <si>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</si>
  <si>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</si>
  <si>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</si>
  <si>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</si>
  <si>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</si>
  <si>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</si>
  <si>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</si>
  <si>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</si>
  <si>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</si>
  <si>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</si>
  <si>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</si>
  <si>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</si>
  <si>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</si>
  <si>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</si>
  <si>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</si>
  <si>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</si>
  <si>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</si>
  <si>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</si>
  <si>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</si>
  <si>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</si>
  <si>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</si>
  <si>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</si>
  <si>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</si>
  <si>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</si>
  <si>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</si>
  <si>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</si>
  <si>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</si>
  <si>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</si>
  <si>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</si>
  <si>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</si>
  <si>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</si>
  <si>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</si>
  <si>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</si>
  <si>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</si>
  <si>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</si>
  <si>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</si>
  <si>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</si>
  <si>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</si>
  <si>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</si>
  <si>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</si>
  <si>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</si>
  <si>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</si>
  <si>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</si>
  <si>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</si>
  <si>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</si>
  <si>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</si>
  <si>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</si>
  <si>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</si>
  <si>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</si>
  <si>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</si>
  <si>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</si>
  <si>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</si>
  <si>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</si>
  <si>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</si>
  <si>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</si>
  <si>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</si>
  <si>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</si>
  <si>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</si>
  <si>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</si>
  <si>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</si>
  <si>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</si>
  <si>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</si>
  <si>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</si>
  <si>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</si>
  <si>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</si>
  <si>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</si>
  <si>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</si>
  <si>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</si>
  <si>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</si>
  <si>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</si>
  <si>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</si>
  <si>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</si>
  <si>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</si>
  <si>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</si>
  <si>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</si>
  <si>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</si>
  <si>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</si>
  <si>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</si>
  <si>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</si>
  <si>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</si>
  <si>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</si>
  <si>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</si>
  <si>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</si>
  <si>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</si>
  <si>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</si>
  <si>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</si>
  <si>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</si>
  <si>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</si>
  <si>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</si>
  <si>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</si>
  <si>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</si>
  <si>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</si>
  <si>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</si>
  <si>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</si>
  <si>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</si>
  <si>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</si>
  <si>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</si>
  <si>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</si>
  <si>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</si>
  <si>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</si>
  <si>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</si>
  <si>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</si>
  <si>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</si>
  <si>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</si>
  <si>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</si>
  <si>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</si>
  <si>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</si>
  <si>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</si>
  <si>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</si>
  <si>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</si>
  <si>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</si>
  <si>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</si>
  <si>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</si>
  <si>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</si>
  <si>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</si>
  <si>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</si>
  <si>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</si>
  <si>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</si>
  <si>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</si>
  <si>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</si>
  <si>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</si>
  <si>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</si>
  <si>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</si>
  <si>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</si>
  <si>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</si>
  <si>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</si>
  <si>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</si>
  <si>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</si>
  <si>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</si>
  <si>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</si>
  <si>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</si>
  <si>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</si>
  <si>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</si>
  <si>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</si>
  <si>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</si>
  <si>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</si>
  <si>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</si>
  <si>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</si>
  <si>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</si>
  <si>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</si>
  <si>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</si>
  <si>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</si>
  <si>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</si>
  <si>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</si>
  <si>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</si>
  <si>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</si>
  <si>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</si>
  <si>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</si>
  <si>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</si>
  <si>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</si>
  <si>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</si>
  <si>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</si>
  <si>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</si>
  <si>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</si>
  <si>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</si>
  <si>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</si>
  <si>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</si>
  <si>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</si>
  <si>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</si>
  <si>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</si>
  <si>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</si>
  <si>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</si>
  <si>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</si>
  <si>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</si>
  <si>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</si>
  <si>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</si>
  <si>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</si>
  <si>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</si>
  <si>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</si>
  <si>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</si>
  <si>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</si>
  <si>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</si>
  <si>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</si>
  <si>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</si>
  <si>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</si>
  <si>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</si>
  <si>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</si>
  <si>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</si>
  <si>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</si>
  <si>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</si>
  <si>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</si>
  <si>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</si>
  <si>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</si>
  <si>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</si>
  <si>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</si>
  <si>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</si>
  <si>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</si>
  <si>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</si>
  <si>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</si>
  <si>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</si>
  <si>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</si>
  <si>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</si>
  <si>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</si>
  <si>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</si>
  <si>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</si>
  <si>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</si>
  <si>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</si>
  <si>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</si>
  <si>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</si>
  <si>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</si>
  <si>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</si>
  <si>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</si>
  <si>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</si>
  <si>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</si>
  <si>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</si>
  <si>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</si>
  <si>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</si>
  <si>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</si>
  <si>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</si>
  <si>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</si>
  <si>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</si>
  <si>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</si>
  <si>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</si>
  <si>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</si>
  <si>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</si>
  <si>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</si>
  <si>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</si>
  <si>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</si>
  <si>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</si>
  <si>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</si>
  <si>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</si>
  <si>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</si>
  <si>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</si>
  <si>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</si>
  <si>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</si>
  <si>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</si>
  <si>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</si>
  <si>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</si>
  <si>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</si>
  <si>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</si>
  <si>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</si>
  <si>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</si>
  <si>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</si>
  <si>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</si>
  <si>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</si>
  <si>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</si>
  <si>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</si>
  <si>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</si>
  <si>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</si>
  <si>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</si>
  <si>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</si>
  <si>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</si>
  <si>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</si>
  <si>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</si>
  <si>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</si>
  <si>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</si>
  <si>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</si>
  <si>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</si>
  <si>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</si>
  <si>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</si>
  <si>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</si>
  <si>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</si>
  <si>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</si>
  <si>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</si>
  <si>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</si>
  <si>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</si>
  <si>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</si>
  <si>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</si>
  <si>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</si>
  <si>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</si>
  <si>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</si>
  <si>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</si>
  <si>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</si>
  <si>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</si>
  <si>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</si>
  <si>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</si>
  <si>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</si>
  <si>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</si>
  <si>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</si>
  <si>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</si>
  <si>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</si>
  <si>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</si>
  <si>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</si>
  <si>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</si>
  <si>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</si>
  <si>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</si>
  <si>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</si>
  <si>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</si>
  <si>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</si>
  <si>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</si>
  <si>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</si>
  <si>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</si>
  <si>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</si>
  <si>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</si>
  <si>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</si>
  <si>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</si>
  <si>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</si>
  <si>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</si>
  <si>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</si>
  <si>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</si>
  <si>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</si>
  <si>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</si>
  <si>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</si>
  <si>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</si>
  <si>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</si>
  <si>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</si>
  <si>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</si>
  <si>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</si>
  <si>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</si>
  <si>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</si>
  <si>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</si>
  <si>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</si>
  <si>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</si>
  <si>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</si>
  <si>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</si>
  <si>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</si>
  <si>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</si>
  <si>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</si>
  <si>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</si>
  <si>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</si>
  <si>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</si>
  <si>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</si>
  <si>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</si>
  <si>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</si>
  <si>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</si>
  <si>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</si>
  <si>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</si>
  <si>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</si>
  <si>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</si>
  <si>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</si>
  <si>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</si>
  <si>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</si>
  <si>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</si>
  <si>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</si>
  <si>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</si>
  <si>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</si>
  <si>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</si>
  <si>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</si>
  <si>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</si>
  <si>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</si>
  <si>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</si>
  <si>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</si>
  <si>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</si>
  <si>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</si>
  <si>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</si>
  <si>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</si>
  <si>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</si>
  <si>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</si>
  <si>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</si>
  <si>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</si>
  <si>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</si>
  <si>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</si>
  <si>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</si>
  <si>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</si>
  <si>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</si>
  <si>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</si>
  <si>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</si>
  <si>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</si>
  <si>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</si>
  <si>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</si>
  <si>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</si>
  <si>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</si>
  <si>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</si>
  <si>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</si>
  <si>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</si>
  <si>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</si>
  <si>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</si>
  <si>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</si>
  <si>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</si>
  <si>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</si>
  <si>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</si>
  <si>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</si>
  <si>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</si>
  <si>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</si>
  <si>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</si>
  <si>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</si>
  <si>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</si>
  <si>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</si>
  <si>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</si>
  <si>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</si>
  <si>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</si>
  <si>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</si>
  <si>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</si>
  <si>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</si>
  <si>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</si>
  <si>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</si>
  <si>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</si>
  <si>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</si>
  <si>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</si>
  <si>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</si>
  <si>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</si>
  <si>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</si>
  <si>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</si>
  <si>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</si>
  <si>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</si>
  <si>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</si>
  <si>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</si>
  <si>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</si>
  <si>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</si>
  <si>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</si>
  <si>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</si>
  <si>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</si>
  <si>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</si>
  <si>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</si>
  <si>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</si>
  <si>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</si>
  <si>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</si>
  <si>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</si>
  <si>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</si>
  <si>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</si>
  <si>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</si>
  <si>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</si>
  <si>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</si>
  <si>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</si>
  <si>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</si>
  <si>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</si>
  <si>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</si>
  <si>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</si>
  <si>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</si>
  <si>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</si>
  <si>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</si>
  <si>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</si>
  <si>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</si>
  <si>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</si>
  <si>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</si>
  <si>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</si>
  <si>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</si>
  <si>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</si>
  <si>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</si>
  <si>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</si>
  <si>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</si>
  <si>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</si>
  <si>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</si>
  <si>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</si>
  <si>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</si>
  <si>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</si>
  <si>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</si>
  <si>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</si>
  <si>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</si>
  <si>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</si>
  <si>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</si>
  <si>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</si>
  <si>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</si>
  <si>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</si>
  <si>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</si>
  <si>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</si>
  <si>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</si>
  <si>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</si>
  <si>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</si>
  <si>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</si>
  <si>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</si>
  <si>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</si>
  <si>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</si>
  <si>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</si>
  <si>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</si>
  <si>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</si>
  <si>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</si>
  <si>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</si>
  <si>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</si>
  <si>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</si>
  <si>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</si>
  <si>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</si>
  <si>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</si>
  <si>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</si>
  <si>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</si>
  <si>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</si>
  <si>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</si>
  <si>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</si>
  <si>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</si>
  <si>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</si>
  <si>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</si>
  <si>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</si>
  <si>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</si>
  <si>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</si>
  <si>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</si>
  <si>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</si>
  <si>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</si>
  <si>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</si>
  <si>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</si>
  <si>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</si>
  <si>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</si>
  <si>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</si>
  <si>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</si>
  <si>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</si>
  <si>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</si>
  <si>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</si>
  <si>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</si>
  <si>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</si>
  <si>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</si>
  <si>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</si>
  <si>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</si>
  <si>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</si>
  <si>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</si>
  <si>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</si>
  <si>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</si>
  <si>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</si>
  <si>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</si>
  <si>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</si>
  <si>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</si>
  <si>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</si>
  <si>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</si>
  <si>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</si>
  <si>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</si>
  <si>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</si>
  <si>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</si>
  <si>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</si>
  <si>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</si>
  <si>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</si>
  <si>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</si>
  <si>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</si>
  <si>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</si>
  <si>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</si>
  <si>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</si>
  <si>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</si>
  <si>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</si>
  <si>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</si>
  <si>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</si>
  <si>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</si>
  <si>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</si>
  <si>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</si>
  <si>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</si>
  <si>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</si>
  <si>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</si>
  <si>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</si>
  <si>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</si>
  <si>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</si>
  <si>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</si>
  <si>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</si>
  <si>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</si>
  <si>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</si>
  <si>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</si>
  <si>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</si>
  <si>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</si>
  <si>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</si>
  <si>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</si>
  <si>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</si>
  <si>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</si>
  <si>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</si>
  <si>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</si>
  <si>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</si>
  <si>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</si>
  <si>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</si>
  <si>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</si>
  <si>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</si>
  <si>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</si>
  <si>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</si>
  <si>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</si>
  <si>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</si>
  <si>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</si>
  <si>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</si>
  <si>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</si>
  <si>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</si>
  <si>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</si>
  <si>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</si>
  <si>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</si>
  <si>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</si>
  <si>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</si>
  <si>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</si>
  <si>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</si>
  <si>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</si>
  <si>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</si>
  <si>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</si>
  <si>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</si>
  <si>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</si>
  <si>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</si>
  <si>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</si>
  <si>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</si>
  <si>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</si>
  <si>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</si>
  <si>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</si>
  <si>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</si>
  <si>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</si>
  <si>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</si>
  <si>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</si>
  <si>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</si>
  <si>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</si>
  <si>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</si>
  <si>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</si>
  <si>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</si>
  <si>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</si>
  <si>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</si>
  <si>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</si>
  <si>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</si>
  <si>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</si>
  <si>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</si>
  <si>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</si>
  <si>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</si>
  <si>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</si>
  <si>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</si>
  <si>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</si>
  <si>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</si>
  <si>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</si>
  <si>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</si>
  <si>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</si>
  <si>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</si>
  <si>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</si>
  <si>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</si>
  <si>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</si>
  <si>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</si>
  <si>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</si>
  <si>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</si>
  <si>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</si>
  <si>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</si>
  <si>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</si>
  <si>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</si>
  <si>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</si>
  <si>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</si>
  <si>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</si>
  <si>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</si>
  <si>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</si>
  <si>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</si>
  <si>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</si>
  <si>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</si>
  <si>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</si>
  <si>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</si>
  <si>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</si>
  <si>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</si>
  <si>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</si>
  <si>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</si>
  <si>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</si>
  <si>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</si>
  <si>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</si>
  <si>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</si>
  <si>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</si>
  <si>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</si>
  <si>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</si>
  <si>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</si>
  <si>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</si>
  <si>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</si>
  <si>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</si>
  <si>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</si>
  <si>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</si>
  <si>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</si>
  <si>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</si>
  <si>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</si>
  <si>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</si>
  <si>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</si>
  <si>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</si>
  <si>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</si>
  <si>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</si>
  <si>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</si>
  <si>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</si>
  <si>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</si>
  <si>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</si>
  <si>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</si>
  <si>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</si>
  <si>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</si>
  <si>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</si>
  <si>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</si>
  <si>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</si>
  <si>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</si>
  <si>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</si>
  <si>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</si>
  <si>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</si>
  <si>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</si>
  <si>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</si>
  <si>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</si>
  <si>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</si>
  <si>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</si>
  <si>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</si>
  <si>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</si>
  <si>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</si>
  <si>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</si>
  <si>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</si>
  <si>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</si>
  <si>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</si>
  <si>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</si>
  <si>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</si>
  <si>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</si>
  <si>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</si>
  <si>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</si>
  <si>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</si>
  <si>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</si>
  <si>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</si>
  <si>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</si>
  <si>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</si>
  <si>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</si>
  <si>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</si>
  <si>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</si>
  <si>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</si>
  <si>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</si>
  <si>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</si>
  <si>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</si>
  <si>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</si>
  <si>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</si>
  <si>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</si>
  <si>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</si>
  <si>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</si>
  <si>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</si>
  <si>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</si>
  <si>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</si>
  <si>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</si>
  <si>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</si>
  <si>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</si>
  <si>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</si>
  <si>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</si>
  <si>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</si>
  <si>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</si>
  <si>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</si>
  <si>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</si>
  <si>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</si>
  <si>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</si>
  <si>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</si>
  <si>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</si>
  <si>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</si>
  <si>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</si>
  <si>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</si>
  <si>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</si>
  <si>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</si>
  <si>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</si>
  <si>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</si>
  <si>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</si>
  <si>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</si>
  <si>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</si>
  <si>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</si>
  <si>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</si>
  <si>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</si>
  <si>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</si>
  <si>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</si>
  <si>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</si>
  <si>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</si>
  <si>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</si>
  <si>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</si>
  <si>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</si>
  <si>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</si>
  <si>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</si>
  <si>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</si>
  <si>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</si>
  <si>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</si>
  <si>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</si>
  <si>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</si>
  <si>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</si>
  <si>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</si>
  <si>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</si>
  <si>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</si>
  <si>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</si>
  <si>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</si>
  <si>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</si>
  <si>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</si>
  <si>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</si>
  <si>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</si>
  <si>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</si>
  <si>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</si>
  <si>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</si>
  <si>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</si>
  <si>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</si>
  <si>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</si>
  <si>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</si>
  <si>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</si>
  <si>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</si>
  <si>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</si>
  <si>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</si>
  <si>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</si>
  <si>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</si>
  <si>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</si>
  <si>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</si>
  <si>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</si>
  <si>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</si>
  <si>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</si>
  <si>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</si>
  <si>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</si>
  <si>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</si>
  <si>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</si>
  <si>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</si>
  <si>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</si>
  <si>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</si>
  <si>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</si>
  <si>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</si>
  <si>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</si>
  <si>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</si>
  <si>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</si>
  <si>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</si>
  <si>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</si>
  <si>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</si>
  <si>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</si>
  <si>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</si>
  <si>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</si>
  <si>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</si>
  <si>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</si>
  <si>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</si>
  <si>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</si>
  <si>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</si>
  <si>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</si>
  <si>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</si>
  <si>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</si>
  <si>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</si>
  <si>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</si>
  <si>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</si>
  <si>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</si>
  <si>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</si>
  <si>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</si>
  <si>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</si>
  <si>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</si>
  <si>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</si>
  <si>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</si>
  <si>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</si>
  <si>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</si>
  <si>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</si>
  <si>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</si>
  <si>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</si>
  <si>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</si>
  <si>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</si>
  <si>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</si>
  <si>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</si>
  <si>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</si>
  <si>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</si>
  <si>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</si>
  <si>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</si>
  <si>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</si>
  <si>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</si>
  <si>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</si>
  <si>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</si>
  <si>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</si>
  <si>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</si>
  <si>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</si>
  <si>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</si>
  <si>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</si>
  <si>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</si>
  <si>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</si>
  <si>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</si>
  <si>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</si>
  <si>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</si>
  <si>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</si>
  <si>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</si>
  <si>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</si>
  <si>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</si>
  <si>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</si>
  <si>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</si>
  <si>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</si>
  <si>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</si>
  <si>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</si>
  <si>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</si>
  <si>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</si>
  <si>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</si>
  <si>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</si>
  <si>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</si>
  <si>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</si>
  <si>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</si>
  <si>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</si>
  <si>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</si>
  <si>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</si>
  <si>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</si>
  <si>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</si>
  <si>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</si>
  <si>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</si>
  <si>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</si>
  <si>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</si>
  <si>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</si>
  <si>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</si>
  <si>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</si>
  <si>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</si>
  <si>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</si>
  <si>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</si>
  <si>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</si>
  <si>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</si>
  <si>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</si>
  <si>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</si>
  <si>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</si>
  <si>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</si>
  <si>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</si>
  <si>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</si>
  <si>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</si>
  <si>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</si>
  <si>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</si>
  <si>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</si>
  <si>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</si>
  <si>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</si>
  <si>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</si>
  <si>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</si>
  <si>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</si>
  <si>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</si>
  <si>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</si>
  <si>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</si>
  <si>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</si>
  <si>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</si>
  <si>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</si>
  <si>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</si>
  <si>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</si>
  <si>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</si>
  <si>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</si>
  <si>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</si>
  <si>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</si>
  <si>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</si>
  <si>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</si>
  <si>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</si>
  <si>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</si>
  <si>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</si>
  <si>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</si>
  <si>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</si>
  <si>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</si>
  <si>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</si>
  <si>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</si>
  <si>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</si>
  <si>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</si>
  <si>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</si>
  <si>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</si>
  <si>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</si>
  <si>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</si>
  <si>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</si>
  <si>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</si>
  <si>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</si>
  <si>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</si>
  <si>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</si>
  <si>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</si>
  <si>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</si>
  <si>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</si>
  <si>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</si>
  <si>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</si>
  <si>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</si>
  <si>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</si>
  <si>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</si>
  <si>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</si>
  <si>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</si>
  <si>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</si>
  <si>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</si>
  <si>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</si>
  <si>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</si>
  <si>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</si>
  <si>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</si>
  <si>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</si>
  <si>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</si>
  <si>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</si>
  <si>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</si>
  <si>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</si>
  <si>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</si>
  <si>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</si>
  <si>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</si>
  <si>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</si>
  <si>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</si>
  <si>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</si>
  <si>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</si>
  <si>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</si>
  <si>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</si>
  <si>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</si>
  <si>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</si>
  <si>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</si>
  <si>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</si>
  <si>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</si>
  <si>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</si>
  <si>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</si>
  <si>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</si>
  <si>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</si>
  <si>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</si>
  <si>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</si>
  <si>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</si>
  <si>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</si>
  <si>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</si>
  <si>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</si>
  <si>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</si>
  <si>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</si>
  <si>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</si>
  <si>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</si>
  <si>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</si>
  <si>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</si>
  <si>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</si>
  <si>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</si>
  <si>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</si>
  <si>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</si>
  <si>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</si>
  <si>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</si>
  <si>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</si>
  <si>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</si>
  <si>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</si>
  <si>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</si>
  <si>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</si>
  <si>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</si>
  <si>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</si>
  <si>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</si>
  <si>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</si>
  <si>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</si>
  <si>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</si>
  <si>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</si>
  <si>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</si>
  <si>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</si>
  <si>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</si>
  <si>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</si>
  <si>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</si>
  <si>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</si>
  <si>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</si>
  <si>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</si>
  <si>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</si>
  <si>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</si>
  <si>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</si>
  <si>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</si>
  <si>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</si>
  <si>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</si>
  <si>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</si>
  <si>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</si>
  <si>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</si>
  <si>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</si>
  <si>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</si>
  <si>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</si>
  <si>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</si>
  <si>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</si>
  <si>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</si>
  <si>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</si>
  <si>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</si>
  <si>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</si>
  <si>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</si>
  <si>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</si>
  <si>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</si>
  <si>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</si>
  <si>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</si>
  <si>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</si>
  <si>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</si>
  <si>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</si>
  <si>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</si>
  <si>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</si>
  <si>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</si>
  <si>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</si>
  <si>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</si>
  <si>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</si>
  <si>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</si>
  <si>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</si>
  <si>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</si>
  <si>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</si>
  <si>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</si>
  <si>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</si>
  <si>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</si>
  <si>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</si>
  <si>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</si>
  <si>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</si>
  <si>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</si>
  <si>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</si>
  <si>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</si>
  <si>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</si>
  <si>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</si>
  <si>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</si>
  <si>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</si>
  <si>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</si>
  <si>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</si>
  <si>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</si>
  <si>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</si>
  <si>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</si>
  <si>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</si>
  <si>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</si>
  <si>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</si>
  <si>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</si>
  <si>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</si>
  <si>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</si>
  <si>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</si>
  <si>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</si>
  <si>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</si>
  <si>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</si>
  <si>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</si>
  <si>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</si>
  <si>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</si>
  <si>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</si>
  <si>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</si>
  <si>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</si>
  <si>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</si>
  <si>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</si>
  <si>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</si>
  <si>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</si>
  <si>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</si>
  <si>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</si>
  <si>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</si>
  <si>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</si>
  <si>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</si>
  <si>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</si>
  <si>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</si>
  <si>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</si>
  <si>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</si>
  <si>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</si>
  <si>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</si>
  <si>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</si>
  <si>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</si>
  <si>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</si>
  <si>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</si>
  <si>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</si>
  <si>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</si>
  <si>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</si>
  <si>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</si>
  <si>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</si>
  <si>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</si>
  <si>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</si>
  <si>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</si>
  <si>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</si>
  <si>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</si>
  <si>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</si>
  <si>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</si>
  <si>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</si>
  <si>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</si>
  <si>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</si>
  <si>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</si>
  <si>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</si>
  <si>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</si>
  <si>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</si>
  <si>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</si>
  <si>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</si>
  <si>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</si>
  <si>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</si>
  <si>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</si>
  <si>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</si>
  <si>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</si>
  <si>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</si>
  <si>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</si>
  <si>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</si>
  <si>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</si>
  <si>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</si>
  <si>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</si>
  <si>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</si>
  <si>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</si>
  <si>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</si>
  <si>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</si>
  <si>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</si>
  <si>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</si>
  <si>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</si>
  <si>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</si>
  <si>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</si>
  <si>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</si>
  <si>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</si>
  <si>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</si>
  <si>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</si>
  <si>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</si>
  <si>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</si>
  <si>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</si>
  <si>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</si>
  <si>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</si>
  <si>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</si>
  <si>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</si>
  <si>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</si>
  <si>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</si>
  <si>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</si>
  <si>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</si>
  <si>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</si>
  <si>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</si>
  <si>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</si>
  <si>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</si>
  <si>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</si>
  <si>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</si>
  <si>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</si>
  <si>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</si>
  <si>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</si>
  <si>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</si>
  <si>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</si>
  <si>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</si>
  <si>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</si>
  <si>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</si>
  <si>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</si>
  <si>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</si>
  <si>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</si>
  <si>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</si>
  <si>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</si>
  <si>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</si>
  <si>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</si>
  <si>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</si>
  <si>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</si>
  <si>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</si>
  <si>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</si>
  <si>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</si>
  <si>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</si>
  <si>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</si>
  <si>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</si>
  <si>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</si>
  <si>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</si>
  <si>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</si>
  <si>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</si>
  <si>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</si>
  <si>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</si>
  <si>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</si>
  <si>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</si>
  <si>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</si>
  <si>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</si>
  <si>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</si>
  <si>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</si>
  <si>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</si>
  <si>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</si>
  <si>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</si>
  <si>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</si>
  <si>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</si>
  <si>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</si>
  <si>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</si>
  <si>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</si>
  <si>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</si>
  <si>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</si>
  <si>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</si>
  <si>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</si>
  <si>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</si>
  <si>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</si>
  <si>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</si>
  <si>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</si>
  <si>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</si>
  <si>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</si>
  <si>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</si>
  <si>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</si>
  <si>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</si>
  <si>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</si>
  <si>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</si>
  <si>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</si>
  <si>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</si>
  <si>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</si>
  <si>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</si>
  <si>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</si>
  <si>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</si>
  <si>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</si>
  <si>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</si>
  <si>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</si>
  <si>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</si>
  <si>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</si>
  <si>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</si>
  <si>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</si>
  <si>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</si>
  <si>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</si>
  <si>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</si>
  <si>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</si>
  <si>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</si>
  <si>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</si>
  <si>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</si>
  <si>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</si>
  <si>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</si>
  <si>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</si>
  <si>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</si>
  <si>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</si>
  <si>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</si>
  <si>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</si>
  <si>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</si>
  <si>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</si>
  <si>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</si>
  <si>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</si>
  <si>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</si>
  <si>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</si>
  <si>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</si>
  <si>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</si>
  <si>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</si>
  <si>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</si>
  <si>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</si>
  <si>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</si>
  <si>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</si>
  <si>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</si>
  <si>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</si>
  <si>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</si>
  <si>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</si>
  <si>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</si>
  <si>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</si>
  <si>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</si>
  <si>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</si>
  <si>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</si>
  <si>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</si>
  <si>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</si>
  <si>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</si>
  <si>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</si>
  <si>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</si>
  <si>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</si>
  <si>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</si>
  <si>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</si>
  <si>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</si>
  <si>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</si>
  <si>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</si>
  <si>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</si>
  <si>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</si>
  <si>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</si>
  <si>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</si>
  <si>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</si>
  <si>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</si>
  <si>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</si>
  <si>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</si>
  <si>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</si>
  <si>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</si>
  <si>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</si>
  <si>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</si>
  <si>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</si>
  <si>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</si>
  <si>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</si>
  <si>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</si>
  <si>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</si>
  <si>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</si>
  <si>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</si>
  <si>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</si>
  <si>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</si>
  <si>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</si>
  <si>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</si>
  <si>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</si>
  <si>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</si>
  <si>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</si>
  <si>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</si>
  <si>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</si>
  <si>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</si>
  <si>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</si>
  <si>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</si>
  <si>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</si>
  <si>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</si>
  <si>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</si>
  <si>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</si>
  <si>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</si>
  <si>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</si>
  <si>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</si>
  <si>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</si>
  <si>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</si>
  <si>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</si>
  <si>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</si>
  <si>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</si>
  <si>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</si>
  <si>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</si>
  <si>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</si>
  <si>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</si>
  <si>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</si>
  <si>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</si>
  <si>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</si>
  <si>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</si>
  <si>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</si>
  <si>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</si>
  <si>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</si>
  <si>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</si>
  <si>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</si>
  <si>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</si>
  <si>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</si>
  <si>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</si>
  <si>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</si>
  <si>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</si>
  <si>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</si>
  <si>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</si>
  <si>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</si>
  <si>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</si>
  <si>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</si>
  <si>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</si>
  <si>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</si>
  <si>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</si>
  <si>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</si>
  <si>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</si>
  <si>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</si>
  <si>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</si>
  <si>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</si>
  <si>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</si>
  <si>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</si>
  <si>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</si>
  <si>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</si>
  <si>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</si>
  <si>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</si>
  <si>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</si>
  <si>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</si>
  <si>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</si>
  <si>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</si>
  <si>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</si>
  <si>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</si>
  <si>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</si>
  <si>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</si>
  <si>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</si>
  <si>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</si>
  <si>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</si>
  <si>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</si>
  <si>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</si>
  <si>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</si>
  <si>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</si>
  <si>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</si>
  <si>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</si>
  <si>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</si>
  <si>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</si>
  <si>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</si>
  <si>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</si>
  <si>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</si>
  <si>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</si>
  <si>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</si>
  <si>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</si>
  <si>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</si>
  <si>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</si>
  <si>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</si>
  <si>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</si>
  <si>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</si>
  <si>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</si>
  <si>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</si>
  <si>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</si>
  <si>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</si>
  <si>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</si>
  <si>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</si>
  <si>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</si>
  <si>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</si>
  <si>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</si>
  <si>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</si>
  <si>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</si>
  <si>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</si>
  <si>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</si>
  <si>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</si>
  <si>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</si>
  <si>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</si>
  <si>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</si>
  <si>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</si>
  <si>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</si>
  <si>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</si>
  <si>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</si>
  <si>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</si>
  <si>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</si>
  <si>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</si>
  <si>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</si>
  <si>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</si>
  <si>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</si>
  <si>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</si>
  <si>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</si>
  <si>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</si>
  <si>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</si>
  <si>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</si>
  <si>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</si>
  <si>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</si>
  <si>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</si>
  <si>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</si>
  <si>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</si>
  <si>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</si>
  <si>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</si>
  <si>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</si>
  <si>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</si>
  <si>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</si>
  <si>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</si>
  <si>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</si>
  <si>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</si>
  <si>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</si>
  <si>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</si>
  <si>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</si>
  <si>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</si>
  <si>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</si>
  <si>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</si>
  <si>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</si>
  <si>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</si>
  <si>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</si>
  <si>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</si>
  <si>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</si>
  <si>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</si>
  <si>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</si>
  <si>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</si>
  <si>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</si>
  <si>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</si>
  <si>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</si>
  <si>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</si>
  <si>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</si>
  <si>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</si>
  <si>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</si>
  <si>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</si>
  <si>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</si>
  <si>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</si>
  <si>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</si>
  <si>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</si>
  <si>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</si>
  <si>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</si>
  <si>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</si>
  <si>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</si>
  <si>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</si>
  <si>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</si>
  <si>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</si>
  <si>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</si>
  <si>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</si>
  <si>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</si>
  <si>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</si>
  <si>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</si>
  <si>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</si>
  <si>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</si>
  <si>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</si>
  <si>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</si>
  <si>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</si>
  <si>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</si>
  <si>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</si>
  <si>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</si>
  <si>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</si>
  <si>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</si>
  <si>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</si>
  <si>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</si>
  <si>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</si>
  <si>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</si>
  <si>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</si>
  <si>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</si>
  <si>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</si>
  <si>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</si>
  <si>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</si>
  <si>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</si>
  <si>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</si>
  <si>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</si>
  <si>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</si>
  <si>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</si>
  <si>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</si>
  <si>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</si>
  <si>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</si>
  <si>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</si>
  <si>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</si>
  <si>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</si>
  <si>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</si>
  <si>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</si>
  <si>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</si>
  <si>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</si>
  <si>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</si>
  <si>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</si>
  <si>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</si>
  <si>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</si>
  <si>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</si>
  <si>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</si>
  <si>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</si>
  <si>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</si>
  <si>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</si>
  <si>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</si>
  <si>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</si>
  <si>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</si>
  <si>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</si>
  <si>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</si>
  <si>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</si>
  <si>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</si>
  <si>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</si>
  <si>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</si>
  <si>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</si>
  <si>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</si>
  <si>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</si>
  <si>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</si>
  <si>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</si>
  <si>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</si>
  <si>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</si>
  <si>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</si>
  <si>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</si>
  <si>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</si>
  <si>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</si>
  <si>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</si>
  <si>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</si>
  <si>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</si>
  <si>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</si>
  <si>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</si>
  <si>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</si>
  <si>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</si>
  <si>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</si>
  <si>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</si>
  <si>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</si>
  <si>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</si>
  <si>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</si>
  <si>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</si>
  <si>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</si>
  <si>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</si>
  <si>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</si>
  <si>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</si>
  <si>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</si>
  <si>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</si>
  <si>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</si>
  <si>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</si>
  <si>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</si>
  <si>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</si>
  <si>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</si>
  <si>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</si>
  <si>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</si>
  <si>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</si>
  <si>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</si>
  <si>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</si>
  <si>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</si>
  <si>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</si>
  <si>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</si>
  <si>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</si>
  <si>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</si>
  <si>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</si>
  <si>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</si>
  <si>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</si>
  <si>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</si>
  <si>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</si>
  <si>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</si>
  <si>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</si>
  <si>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</si>
  <si>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</si>
  <si>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</si>
  <si>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</si>
  <si>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</si>
  <si>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</si>
  <si>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</si>
  <si>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</si>
  <si>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</si>
  <si>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</si>
  <si>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</si>
  <si>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</si>
  <si>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</si>
  <si>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</si>
  <si>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</si>
  <si>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</si>
  <si>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</si>
  <si>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</si>
  <si>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</si>
  <si>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</si>
  <si>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</si>
  <si>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</si>
  <si>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</si>
  <si>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</si>
  <si>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</si>
  <si>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</si>
  <si>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</si>
  <si>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</si>
  <si>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</si>
  <si>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</si>
  <si>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</si>
  <si>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</si>
  <si>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</si>
  <si>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</si>
  <si>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</si>
  <si>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</si>
  <si>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</si>
  <si>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</si>
  <si>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</si>
  <si>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</si>
  <si>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</si>
  <si>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</si>
  <si>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</si>
  <si>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</si>
  <si>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</si>
  <si>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</si>
  <si>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</si>
  <si>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</si>
  <si>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</si>
  <si>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</si>
  <si>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</si>
  <si>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</si>
  <si>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</si>
  <si>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</si>
  <si>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</si>
  <si>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</si>
  <si>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</si>
  <si>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</si>
  <si>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</si>
  <si>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</si>
  <si>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</si>
  <si>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</si>
  <si>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</si>
  <si>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</si>
  <si>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</si>
  <si>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</si>
  <si>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</si>
  <si>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</si>
  <si>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</si>
  <si>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</si>
  <si>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</si>
  <si>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</si>
  <si>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</si>
  <si>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</si>
  <si>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</si>
  <si>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</si>
  <si>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</si>
  <si>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</si>
  <si>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</si>
  <si>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</si>
  <si>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</si>
  <si>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</si>
  <si>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</si>
  <si>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</si>
  <si>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</si>
  <si>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</si>
  <si>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</si>
  <si>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</si>
  <si>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</si>
  <si>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</si>
  <si>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</si>
  <si>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</si>
  <si>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</si>
  <si>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</si>
  <si>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</si>
  <si>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</si>
  <si>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</si>
  <si>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</si>
  <si>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</si>
  <si>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</si>
  <si>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</si>
  <si>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</si>
  <si>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</si>
  <si>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</si>
  <si>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</si>
  <si>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</si>
  <si>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</si>
  <si>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</si>
  <si>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</si>
  <si>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</si>
  <si>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</si>
  <si>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</si>
  <si>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</si>
  <si>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</si>
  <si>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</si>
  <si>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</si>
  <si>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</si>
  <si>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</si>
  <si>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</si>
  <si>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</si>
  <si>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</si>
  <si>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</si>
  <si>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</si>
  <si>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</si>
  <si>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</si>
  <si>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</si>
  <si>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</si>
  <si>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</si>
  <si>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</si>
  <si>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</si>
  <si>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</si>
  <si>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</si>
  <si>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</si>
  <si>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</si>
  <si>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</si>
  <si>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</si>
  <si>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</si>
  <si>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</si>
  <si>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</si>
  <si>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</si>
  <si>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</si>
  <si>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</si>
  <si>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</si>
  <si>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</si>
  <si>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</si>
  <si>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</si>
  <si>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</si>
  <si>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</si>
  <si>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</si>
  <si>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</si>
  <si>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</si>
  <si>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</si>
  <si>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</si>
  <si>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</si>
  <si>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</si>
  <si>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</si>
  <si>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</si>
  <si>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</si>
  <si>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</si>
  <si>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</si>
  <si>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</si>
  <si>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</si>
  <si>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</si>
  <si>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</si>
  <si>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</si>
  <si>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</si>
  <si>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</si>
  <si>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</si>
  <si>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</si>
  <si>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</si>
  <si>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</si>
  <si>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</si>
  <si>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</si>
  <si>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</si>
  <si>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</si>
  <si>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</si>
  <si>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</si>
  <si>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</si>
  <si>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</si>
  <si>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</si>
  <si>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</si>
  <si>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</si>
  <si>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</si>
  <si>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</si>
  <si>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</si>
  <si>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</si>
  <si>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</si>
  <si>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</si>
  <si>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</si>
  <si>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</si>
  <si>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</si>
  <si>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</si>
  <si>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</si>
  <si>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</si>
  <si>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</si>
  <si>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</si>
  <si>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</si>
  <si>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</si>
  <si>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</si>
  <si>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</si>
  <si>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</si>
  <si>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</si>
  <si>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</si>
  <si>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</si>
  <si>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</si>
  <si>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</si>
  <si>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</si>
  <si>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</si>
  <si>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</si>
  <si>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</si>
  <si>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</si>
  <si>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</si>
  <si>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</si>
  <si>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</si>
  <si>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</si>
  <si>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</si>
  <si>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</si>
  <si>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</si>
  <si>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</si>
  <si>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</si>
  <si>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</si>
  <si>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</si>
  <si>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</si>
  <si>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</si>
  <si>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</si>
  <si>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</si>
  <si>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</si>
  <si>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</si>
  <si>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</si>
  <si>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</si>
  <si>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</si>
  <si>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</si>
  <si>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</si>
  <si>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</si>
  <si>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</si>
  <si>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</si>
  <si>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</si>
  <si>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</si>
  <si>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</si>
  <si>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</si>
  <si>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</si>
  <si>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</si>
  <si>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</si>
  <si>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</si>
  <si>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</si>
  <si>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</si>
  <si>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</si>
  <si>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</si>
  <si>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</si>
  <si>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</si>
  <si>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</si>
  <si>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</si>
  <si>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</si>
  <si>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</si>
  <si>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</si>
  <si>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</si>
  <si>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</si>
  <si>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</si>
  <si>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</si>
  <si>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</si>
  <si>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</si>
  <si>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</si>
  <si>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</si>
  <si>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</si>
  <si>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</si>
  <si>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</si>
  <si>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</si>
  <si>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</si>
  <si>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</si>
  <si>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</si>
  <si>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</si>
  <si>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</si>
  <si>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</si>
  <si>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</si>
  <si>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</si>
  <si>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</si>
  <si>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</si>
  <si>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</si>
  <si>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</si>
  <si>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</si>
  <si>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</si>
  <si>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</si>
  <si>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</si>
  <si>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</si>
  <si>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</si>
  <si>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</si>
  <si>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</si>
  <si>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</si>
  <si>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</si>
  <si>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</si>
  <si>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</si>
  <si>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</si>
  <si>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</si>
  <si>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</si>
  <si>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</si>
  <si>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</si>
  <si>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</si>
  <si>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</si>
  <si>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</si>
  <si>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</si>
  <si>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</si>
  <si>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</si>
  <si>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</si>
  <si>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</si>
  <si>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</si>
  <si>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</si>
  <si>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</si>
  <si>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</si>
  <si>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</si>
  <si>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</si>
  <si>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</si>
  <si>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</si>
  <si>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</si>
  <si>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</si>
  <si>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</si>
  <si>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</si>
  <si>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</si>
  <si>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</si>
  <si>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</si>
  <si>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</si>
  <si>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</si>
  <si>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</si>
  <si>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</si>
  <si>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</si>
  <si>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</si>
  <si>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</si>
  <si>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</si>
  <si>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</si>
  <si>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</si>
  <si>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</si>
  <si>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</si>
  <si>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</si>
  <si>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</si>
  <si>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</si>
  <si>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</si>
  <si>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</si>
  <si>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</si>
  <si>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</si>
  <si>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</si>
  <si>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</si>
  <si>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</si>
  <si>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</si>
  <si>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</si>
  <si>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</si>
  <si>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</si>
  <si>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</si>
  <si>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</si>
  <si>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</si>
  <si>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</si>
  <si>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</si>
  <si>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</si>
  <si>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</si>
  <si>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</si>
  <si>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</si>
  <si>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</si>
  <si>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</si>
  <si>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</si>
  <si>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</si>
  <si>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</si>
  <si>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</si>
  <si>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</si>
  <si>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</si>
  <si>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</si>
  <si>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</si>
  <si>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</si>
  <si>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</si>
  <si>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</si>
  <si>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</si>
  <si>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</si>
  <si>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</si>
  <si>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</si>
  <si>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</si>
  <si>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</si>
  <si>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</si>
  <si>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</si>
  <si>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</si>
  <si>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</si>
  <si>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</si>
  <si>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</si>
  <si>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</si>
  <si>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</si>
  <si>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</si>
  <si>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</si>
  <si>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</si>
  <si>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</si>
  <si>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</si>
  <si>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</si>
  <si>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</si>
  <si>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</si>
  <si>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</si>
  <si>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</si>
  <si>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</si>
  <si>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</si>
  <si>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</si>
  <si>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</si>
  <si>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</si>
  <si>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</si>
  <si>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</si>
  <si>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</si>
  <si>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</si>
  <si>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</si>
  <si>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</si>
  <si>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</si>
  <si>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</si>
  <si>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</si>
  <si>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</si>
  <si>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</si>
  <si>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</si>
  <si>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</si>
  <si>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</si>
  <si>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</si>
  <si>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</si>
  <si>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</si>
  <si>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</si>
  <si>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</si>
  <si>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</si>
  <si>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</si>
  <si>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</si>
  <si>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</si>
  <si>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</si>
  <si>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</si>
  <si>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</si>
  <si>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</si>
  <si>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</si>
  <si>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</si>
  <si>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</si>
  <si>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</si>
  <si>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</si>
  <si>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</si>
  <si>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</si>
  <si>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</si>
  <si>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</si>
  <si>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</si>
  <si>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</si>
  <si>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</si>
  <si>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</si>
  <si>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</si>
  <si>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</si>
  <si>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</si>
  <si>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</si>
  <si>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</si>
  <si>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</si>
  <si>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</si>
  <si>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</si>
  <si>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</si>
  <si>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</si>
  <si>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</si>
  <si>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</si>
  <si>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</si>
  <si>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</si>
  <si>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</si>
  <si>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</si>
  <si>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</si>
  <si>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</si>
  <si>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</si>
  <si>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</si>
  <si>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</si>
  <si>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</si>
  <si>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</si>
  <si>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</si>
  <si>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</si>
  <si>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</si>
  <si>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</si>
  <si>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</si>
  <si>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</si>
  <si>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</si>
  <si>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</si>
  <si>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</si>
  <si>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</si>
  <si>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</si>
  <si>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</si>
  <si>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</si>
  <si>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</si>
  <si>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</si>
  <si>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</si>
  <si>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</si>
  <si>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</si>
  <si>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</si>
  <si>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</si>
  <si>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</si>
  <si>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</si>
  <si>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</si>
  <si>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</si>
  <si>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</si>
  <si>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</si>
  <si>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</si>
  <si>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</si>
  <si>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</si>
  <si>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</si>
  <si>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</si>
  <si>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</si>
  <si>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</si>
  <si>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</si>
  <si>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</si>
  <si>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</si>
  <si>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</si>
  <si>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</si>
  <si>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</si>
  <si>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</si>
  <si>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</si>
  <si>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</si>
  <si>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</si>
  <si>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</si>
  <si>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</si>
  <si>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</si>
  <si>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</si>
  <si>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</si>
  <si>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</si>
  <si>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</si>
  <si>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</si>
  <si>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</si>
  <si>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</si>
  <si>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</si>
  <si>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</si>
  <si>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</si>
  <si>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</si>
  <si>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</si>
  <si>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</si>
  <si>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</si>
  <si>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</si>
  <si>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</si>
  <si>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</si>
  <si>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</si>
  <si>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</si>
  <si>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</si>
  <si>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</si>
  <si>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</si>
  <si>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</si>
  <si>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</si>
  <si>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</si>
  <si>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</si>
  <si>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</si>
  <si>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</si>
  <si>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</si>
  <si>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</si>
  <si>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</si>
  <si>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</si>
  <si>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</si>
  <si>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</si>
  <si>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</si>
  <si>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</si>
  <si>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</si>
  <si>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</si>
  <si>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</si>
  <si>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</si>
  <si>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</si>
  <si>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</si>
  <si>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</si>
  <si>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</si>
  <si>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</si>
  <si>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</si>
  <si>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</si>
  <si>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</si>
  <si>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</si>
  <si>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</si>
  <si>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</si>
  <si>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</si>
  <si>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</si>
  <si>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</si>
  <si>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</si>
  <si>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</si>
  <si>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</si>
  <si>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</si>
  <si>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</si>
  <si>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</si>
  <si>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</si>
  <si>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</si>
  <si>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</si>
  <si>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</si>
  <si>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</si>
  <si>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</si>
  <si>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</si>
  <si>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</si>
  <si>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</si>
  <si>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</si>
  <si>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</si>
  <si>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</si>
  <si>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</si>
  <si>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</si>
  <si>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</si>
  <si>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</si>
  <si>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</si>
  <si>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</si>
  <si>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</si>
  <si>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</si>
  <si>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</si>
  <si>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</si>
  <si>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</si>
  <si>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</si>
  <si>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</si>
  <si>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</si>
  <si>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</si>
  <si>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</si>
  <si>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</si>
  <si>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</si>
  <si>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</si>
  <si>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</si>
  <si>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</si>
  <si>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</si>
  <si>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</si>
  <si>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</si>
  <si>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</si>
  <si>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</si>
  <si>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</si>
  <si>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</si>
  <si>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</si>
  <si>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</si>
  <si>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</si>
  <si>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</si>
  <si>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</si>
  <si>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</si>
  <si>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</si>
  <si>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</si>
  <si>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</si>
  <si>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</si>
  <si>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</si>
  <si>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</si>
  <si>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</si>
  <si>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</si>
  <si>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</si>
  <si>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</si>
  <si>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</si>
  <si>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</si>
  <si>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</si>
  <si>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</si>
  <si>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</si>
  <si>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</si>
  <si>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</si>
  <si>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</si>
  <si>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</si>
  <si>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</si>
  <si>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</si>
  <si>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</si>
  <si>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</si>
  <si>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</si>
  <si>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</si>
  <si>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</si>
  <si>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</si>
  <si>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</si>
  <si>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</si>
  <si>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</si>
  <si>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</si>
  <si>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</si>
  <si>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</si>
  <si>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</si>
  <si>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</si>
  <si>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</si>
  <si>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</si>
  <si>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</si>
  <si>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</si>
  <si>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</si>
  <si>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</si>
  <si>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</si>
  <si>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</si>
  <si>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</si>
  <si>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</si>
  <si>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</si>
  <si>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</si>
  <si>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</si>
  <si>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</si>
  <si>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</si>
  <si>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</si>
  <si>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</si>
  <si>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</si>
  <si>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</si>
  <si>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</si>
  <si>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</si>
  <si>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</si>
  <si>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</si>
  <si>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</si>
  <si>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</si>
  <si>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</si>
  <si>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</si>
  <si>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</si>
  <si>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</si>
  <si>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</si>
  <si>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</si>
  <si>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</si>
  <si>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</si>
  <si>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</si>
  <si>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</si>
  <si>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</si>
  <si>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</si>
  <si>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</si>
  <si>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</si>
  <si>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</si>
  <si>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</si>
  <si>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</si>
  <si>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</si>
  <si>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</si>
  <si>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</si>
  <si>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</si>
  <si>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</si>
  <si>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</si>
  <si>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</si>
  <si>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</si>
  <si>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</si>
  <si>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</si>
  <si>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</si>
  <si>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</si>
  <si>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</si>
  <si>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</si>
  <si>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</si>
  <si>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</si>
  <si>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</si>
  <si>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</si>
  <si>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</si>
  <si>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</si>
  <si>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</si>
  <si>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</si>
  <si>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</si>
  <si>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</si>
  <si>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</si>
  <si>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</si>
  <si>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</si>
  <si>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</si>
  <si>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</si>
  <si>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</si>
  <si>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</si>
  <si>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</si>
  <si>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</si>
  <si>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</si>
  <si>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</si>
  <si>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</si>
  <si>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</si>
  <si>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</si>
  <si>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</si>
  <si>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</si>
  <si>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</si>
  <si>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</si>
  <si>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</si>
  <si>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</si>
  <si>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</si>
  <si>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</si>
  <si>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</si>
  <si>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</si>
  <si>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</si>
  <si>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</si>
  <si>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</si>
  <si>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</si>
  <si>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</si>
  <si>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</si>
  <si>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</si>
  <si>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</si>
  <si>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</si>
  <si>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</si>
  <si>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</si>
  <si>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</si>
  <si>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</si>
  <si>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</si>
  <si>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</si>
  <si>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</si>
  <si>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</si>
  <si>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</si>
  <si>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</si>
  <si>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</si>
  <si>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</si>
  <si>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</si>
  <si>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</si>
  <si>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</si>
  <si>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</si>
  <si>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</si>
  <si>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</si>
  <si>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</si>
  <si>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</si>
  <si>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</si>
  <si>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</si>
  <si>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</si>
  <si>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</si>
  <si>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</si>
  <si>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</si>
  <si>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</si>
  <si>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</si>
  <si>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</si>
  <si>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</si>
  <si>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</si>
  <si>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</si>
  <si>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</si>
  <si>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</si>
  <si>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</si>
  <si>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</si>
  <si>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</si>
  <si>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</si>
  <si>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</si>
  <si>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</si>
  <si>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</si>
  <si>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</si>
  <si>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</si>
  <si>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</si>
  <si>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</si>
  <si>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</si>
  <si>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</si>
  <si>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</si>
  <si>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</si>
  <si>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</si>
  <si>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</si>
  <si>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</si>
  <si>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</si>
  <si>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</si>
  <si>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</si>
  <si>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</si>
  <si>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</si>
  <si>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</si>
  <si>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</si>
  <si>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</si>
  <si>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</si>
  <si>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</si>
  <si>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</si>
  <si>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</si>
  <si>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</si>
  <si>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</si>
  <si>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</si>
  <si>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</si>
  <si>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</si>
  <si>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</si>
  <si>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</si>
  <si>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</si>
  <si>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</si>
  <si>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</si>
  <si>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</si>
  <si>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</si>
  <si>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</si>
  <si>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</si>
  <si>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</si>
  <si>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</si>
  <si>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</si>
  <si>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</si>
  <si>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</si>
  <si>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</si>
  <si>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</si>
  <si>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</si>
  <si>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</si>
  <si>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</si>
  <si>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</si>
  <si>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</si>
  <si>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</si>
  <si>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</si>
  <si>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</si>
  <si>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</si>
  <si>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</si>
  <si>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</si>
  <si>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</si>
  <si>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</si>
  <si>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</si>
  <si>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</si>
  <si>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</si>
  <si>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</si>
  <si>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</si>
  <si>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</si>
  <si>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</si>
  <si>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</si>
  <si>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</si>
  <si>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</si>
  <si>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</si>
  <si>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</si>
  <si>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</si>
  <si>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</si>
  <si>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</si>
  <si>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</si>
  <si>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</si>
  <si>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</si>
  <si>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</si>
  <si>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</si>
  <si>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</si>
  <si>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</si>
  <si>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</si>
  <si>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</si>
  <si>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</si>
  <si>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</si>
  <si>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</si>
  <si>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</si>
  <si>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</si>
  <si>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</si>
  <si>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</si>
  <si>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</si>
  <si>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</si>
  <si>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</si>
  <si>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</si>
  <si>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</si>
  <si>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</si>
  <si>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</si>
  <si>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</si>
  <si>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</si>
  <si>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</si>
  <si>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</si>
  <si>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</si>
  <si>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</si>
  <si>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</si>
  <si>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</si>
  <si>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</si>
  <si>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</si>
  <si>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</si>
  <si>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</si>
  <si>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</si>
  <si>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</si>
  <si>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</si>
  <si>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</si>
  <si>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</si>
  <si>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</si>
  <si>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</si>
  <si>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</si>
  <si>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</si>
  <si>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</si>
  <si>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</si>
  <si>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</si>
  <si>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</si>
  <si>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</si>
  <si>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</si>
  <si>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</si>
  <si>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</si>
  <si>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</si>
  <si>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</si>
  <si>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</si>
  <si>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</si>
  <si>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</si>
  <si>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</si>
  <si>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</si>
  <si>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</si>
  <si>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</si>
  <si>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</si>
  <si>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</si>
  <si>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</si>
  <si>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</si>
  <si>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</si>
  <si>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</si>
  <si>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</si>
  <si>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</si>
  <si>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</si>
  <si>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</si>
  <si>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</si>
  <si>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</si>
  <si>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</si>
  <si>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</si>
  <si>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</si>
  <si>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</si>
  <si>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</si>
  <si>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</si>
  <si>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</si>
  <si>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</si>
  <si>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</si>
  <si>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</si>
  <si>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</si>
  <si>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</si>
  <si>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</si>
  <si>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</si>
  <si>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</si>
  <si>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</si>
  <si>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</si>
  <si>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</si>
  <si>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</si>
  <si>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</si>
  <si>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</si>
  <si>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</si>
  <si>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</si>
  <si>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</si>
  <si>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</si>
  <si>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</si>
  <si>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</si>
  <si>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</si>
  <si>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</si>
  <si>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</si>
  <si>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</si>
  <si>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</si>
  <si>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</si>
  <si>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</si>
  <si>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</si>
  <si>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</si>
  <si>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</si>
  <si>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</si>
  <si>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</si>
  <si>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</si>
  <si>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</si>
  <si>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</si>
  <si>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</si>
  <si>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</si>
  <si>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</si>
  <si>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</si>
  <si>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</si>
  <si>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</si>
  <si>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</si>
  <si>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</si>
  <si>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</si>
  <si>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</si>
  <si>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</si>
  <si>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</si>
  <si>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</si>
  <si>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</si>
  <si>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</si>
  <si>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</si>
  <si>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</si>
  <si>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</si>
  <si>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</si>
  <si>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</si>
  <si>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</si>
  <si>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</si>
  <si>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</si>
  <si>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</si>
  <si>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</si>
  <si>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</si>
  <si>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</si>
  <si>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</si>
  <si>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</si>
  <si>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</si>
  <si>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</si>
  <si>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</si>
  <si>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</si>
  <si>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</si>
  <si>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</si>
  <si>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</si>
  <si>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</si>
  <si>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</si>
  <si>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</si>
  <si>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</si>
  <si>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</si>
  <si>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</si>
  <si>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</si>
  <si>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</si>
  <si>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</si>
  <si>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</si>
  <si>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</si>
  <si>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</si>
  <si>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</si>
  <si>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</si>
  <si>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</si>
  <si>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</si>
  <si>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</si>
  <si>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</si>
  <si>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</si>
  <si>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</si>
  <si>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</si>
  <si>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</si>
  <si>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</si>
  <si>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</si>
  <si>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</si>
  <si>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</si>
  <si>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</si>
  <si>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</si>
  <si>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</si>
  <si>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</si>
  <si>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</si>
  <si>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</si>
  <si>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</si>
  <si>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</si>
  <si>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</si>
  <si>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</si>
  <si>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</si>
  <si>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</si>
  <si>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</si>
  <si>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</si>
  <si>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</si>
  <si>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</si>
  <si>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</si>
  <si>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</si>
  <si>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</si>
  <si>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</si>
  <si>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</si>
  <si>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</si>
  <si>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</si>
  <si>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</si>
  <si>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</si>
  <si>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</si>
  <si>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</si>
  <si>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</si>
  <si>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</si>
  <si>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</si>
  <si>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</si>
  <si>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</si>
  <si>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</si>
  <si>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</si>
  <si>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</si>
  <si>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</si>
  <si>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</si>
  <si>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</si>
  <si>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</si>
  <si>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</si>
  <si>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</si>
  <si>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</si>
  <si>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</si>
  <si>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</si>
  <si>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</si>
  <si>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</si>
  <si>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</si>
  <si>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</si>
  <si>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</si>
  <si>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</si>
  <si>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</si>
  <si>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</si>
  <si>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</si>
  <si>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</si>
  <si>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</si>
  <si>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</si>
  <si>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</si>
  <si>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</si>
  <si>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</si>
  <si>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</si>
  <si>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</si>
  <si>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</si>
  <si>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</si>
  <si>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</si>
  <si>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</si>
  <si>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</si>
  <si>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</si>
  <si>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</si>
  <si>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</si>
  <si>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</si>
  <si>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</si>
  <si>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</si>
  <si>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</si>
  <si>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</si>
  <si>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</si>
  <si>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</si>
  <si>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</si>
  <si>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</si>
  <si>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</si>
  <si>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</si>
  <si>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</si>
  <si>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</si>
  <si>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</si>
  <si>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</si>
  <si>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</si>
  <si>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</si>
  <si>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</si>
  <si>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</si>
  <si>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</si>
  <si>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</si>
  <si>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</si>
  <si>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</si>
  <si>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</si>
  <si>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</si>
  <si>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</si>
  <si>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</si>
  <si>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</si>
  <si>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</si>
  <si>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</si>
  <si>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</si>
  <si>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</si>
  <si>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</si>
  <si>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</si>
  <si>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</si>
  <si>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</si>
  <si>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</si>
  <si>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</si>
  <si>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</si>
  <si>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</si>
  <si>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</si>
  <si>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</si>
  <si>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</si>
  <si>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</si>
  <si>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</si>
  <si>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</si>
  <si>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</si>
  <si>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</si>
  <si>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</si>
  <si>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</si>
  <si>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</si>
  <si>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</si>
  <si>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</si>
  <si>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</si>
  <si>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</si>
  <si>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</si>
  <si>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</si>
  <si>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</si>
  <si>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</si>
  <si>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</si>
  <si>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</si>
  <si>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</si>
  <si>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</si>
  <si>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</si>
  <si>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</si>
  <si>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</si>
  <si>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</si>
  <si>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</si>
  <si>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</si>
  <si>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</si>
  <si>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</si>
  <si>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</si>
  <si>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</si>
  <si>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</si>
  <si>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</si>
  <si>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</si>
  <si>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</si>
  <si>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</si>
  <si>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</si>
  <si>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</si>
  <si>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</si>
  <si>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</si>
  <si>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</si>
  <si>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</si>
  <si>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</si>
  <si>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</si>
  <si>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</si>
  <si>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</si>
  <si>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</si>
  <si>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</si>
  <si>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</si>
  <si>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</si>
  <si>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</si>
  <si>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</si>
  <si>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</si>
  <si>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</si>
  <si>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</si>
  <si>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</si>
  <si>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</si>
  <si>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</si>
  <si>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</si>
  <si>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</si>
  <si>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</si>
  <si>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</si>
  <si>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</si>
  <si>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</si>
  <si>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</si>
  <si>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</si>
  <si>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</si>
  <si>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</si>
  <si>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</si>
  <si>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</si>
  <si>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</si>
  <si>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</si>
  <si>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</si>
  <si>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</si>
  <si>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</si>
  <si>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</si>
  <si>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</si>
  <si>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</si>
  <si>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</si>
  <si>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</si>
  <si>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</si>
  <si>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</si>
  <si>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</si>
  <si>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</si>
  <si>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</si>
  <si>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</si>
  <si>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</si>
  <si>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</si>
  <si>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</si>
  <si>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</si>
  <si>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</si>
  <si>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</si>
  <si>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</si>
  <si>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</si>
  <si>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</si>
  <si>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</si>
  <si>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</si>
  <si>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</si>
  <si>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</si>
  <si>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</si>
  <si>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</si>
  <si>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</si>
  <si>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</si>
  <si>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</si>
  <si>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</si>
  <si>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</si>
  <si>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</si>
  <si>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</si>
  <si>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</si>
  <si>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</si>
  <si>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</si>
  <si>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</si>
  <si>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</si>
  <si>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</si>
  <si>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</si>
  <si>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</si>
  <si>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</si>
  <si>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</si>
  <si>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</si>
  <si>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</si>
  <si>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</si>
  <si>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</si>
  <si>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</si>
  <si>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</si>
  <si>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</si>
  <si>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</si>
  <si>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</si>
  <si>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</si>
  <si>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</si>
  <si>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</si>
  <si>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</si>
  <si>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</si>
  <si>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</si>
  <si>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</si>
  <si>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</si>
  <si>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</si>
  <si>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</si>
  <si>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</si>
  <si>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</si>
  <si>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</si>
  <si>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</si>
  <si>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</si>
  <si>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</si>
  <si>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</si>
  <si>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</si>
  <si>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</si>
  <si>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</si>
  <si>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</si>
  <si>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</si>
  <si>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</si>
  <si>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</si>
  <si>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</si>
  <si>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</si>
  <si>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</si>
  <si>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</si>
  <si>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</si>
  <si>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</si>
  <si>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</si>
  <si>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</si>
  <si>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</si>
  <si>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</si>
  <si>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</si>
  <si>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</si>
  <si>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</si>
  <si>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</si>
  <si>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</si>
  <si>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</si>
  <si>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</si>
  <si>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</si>
  <si>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</si>
  <si>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</si>
  <si>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</si>
  <si>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</si>
  <si>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</si>
  <si>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</si>
  <si>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</si>
  <si>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</si>
  <si>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</si>
  <si>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</si>
  <si>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</si>
  <si>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</si>
  <si>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</si>
  <si>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</si>
  <si>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</si>
  <si>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</si>
  <si>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</si>
  <si>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</si>
  <si>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</si>
  <si>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</si>
  <si>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</si>
  <si>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</si>
  <si>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</si>
  <si>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</si>
  <si>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</si>
  <si>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</si>
  <si>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</si>
  <si>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</si>
  <si>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</si>
  <si>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</si>
  <si>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</si>
  <si>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</si>
  <si>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</si>
  <si>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</si>
  <si>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</si>
  <si>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</si>
  <si>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</si>
  <si>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</si>
  <si>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</si>
  <si>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</si>
  <si>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</si>
  <si>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</si>
  <si>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</si>
  <si>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</si>
  <si>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</si>
  <si>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</si>
  <si>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</si>
  <si>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</si>
  <si>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</si>
  <si>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</si>
  <si>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</si>
  <si>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</si>
  <si>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</si>
  <si>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</si>
  <si>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</si>
  <si>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</si>
  <si>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</si>
  <si>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</si>
  <si>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</si>
  <si>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</si>
  <si>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</si>
  <si>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</si>
  <si>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</si>
  <si>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</si>
  <si>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</si>
  <si>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</si>
  <si>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</si>
  <si>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</si>
  <si>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</si>
  <si>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</si>
  <si>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</si>
  <si>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</si>
  <si>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</si>
  <si>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</si>
  <si>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</si>
  <si>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</si>
  <si>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</si>
  <si>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</si>
  <si>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</si>
  <si>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</si>
  <si>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</si>
  <si>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</si>
  <si>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</si>
  <si>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</si>
  <si>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</si>
  <si>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</si>
  <si>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</si>
  <si>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</si>
  <si>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</si>
  <si>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</si>
  <si>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</si>
  <si>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</si>
  <si>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</si>
  <si>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</si>
  <si>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</si>
  <si>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</si>
  <si>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</si>
  <si>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</si>
  <si>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</si>
  <si>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</si>
  <si>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</si>
  <si>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</si>
  <si>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</si>
  <si>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</si>
  <si>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</si>
  <si>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</si>
  <si>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</si>
  <si>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</si>
  <si>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</si>
  <si>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</si>
  <si>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</si>
  <si>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</si>
  <si>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</si>
  <si>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</si>
  <si>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</si>
  <si>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</si>
  <si>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</si>
  <si>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</si>
  <si>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</si>
  <si>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</si>
  <si>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</si>
  <si>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</si>
  <si>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</si>
  <si>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</si>
  <si>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</si>
  <si>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</si>
  <si>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</si>
  <si>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</si>
  <si>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</si>
  <si>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</si>
  <si>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</si>
  <si>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</si>
  <si>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</si>
  <si>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</si>
  <si>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</si>
  <si>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</si>
  <si>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</si>
  <si>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</si>
  <si>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</si>
  <si>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</si>
  <si>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</si>
  <si>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</si>
  <si>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</si>
  <si>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</si>
  <si>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</si>
  <si>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</si>
  <si>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</si>
  <si>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</si>
  <si>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</si>
  <si>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</si>
  <si>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</si>
  <si>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</si>
  <si>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</si>
  <si>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</si>
  <si>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</si>
  <si>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</si>
  <si>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</si>
  <si>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</si>
  <si>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</si>
  <si>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</si>
  <si>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</si>
  <si>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</si>
  <si>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</si>
  <si>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</si>
  <si>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</si>
  <si>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</si>
  <si>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</si>
  <si>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</si>
  <si>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</si>
  <si>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</si>
  <si>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</si>
  <si>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</si>
  <si>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</si>
  <si>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</si>
  <si>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</si>
  <si>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</si>
  <si>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</si>
  <si>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</si>
  <si>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</si>
  <si>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</si>
  <si>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</si>
  <si>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</si>
  <si>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</si>
  <si>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</si>
  <si>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</si>
  <si>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</si>
  <si>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</si>
  <si>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</si>
  <si>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</si>
  <si>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</si>
  <si>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</si>
  <si>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</si>
  <si>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</si>
  <si>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</si>
  <si>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</si>
  <si>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</si>
  <si>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</si>
  <si>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</si>
  <si>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</si>
  <si>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</si>
  <si>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</si>
  <si>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</si>
  <si>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</si>
  <si>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</si>
  <si>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</si>
  <si>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</si>
  <si>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</si>
  <si>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</si>
  <si>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</si>
  <si>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</si>
  <si>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</si>
  <si>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</si>
  <si>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</si>
  <si>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</si>
  <si>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</si>
  <si>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</si>
  <si>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</si>
  <si>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</si>
  <si>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</si>
  <si>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</si>
  <si>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</si>
  <si>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</si>
  <si>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</si>
  <si>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</si>
  <si>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</si>
  <si>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</si>
  <si>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</si>
  <si>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</si>
  <si>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</si>
  <si>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</si>
  <si>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</si>
  <si>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</si>
  <si>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</si>
  <si>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</si>
  <si>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</si>
  <si>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</si>
  <si>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</si>
  <si>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</si>
  <si>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</si>
  <si>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</si>
  <si>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</si>
  <si>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</si>
  <si>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</si>
  <si>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</si>
  <si>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</si>
  <si>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</si>
  <si>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</si>
  <si>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</si>
  <si>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</si>
  <si>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</si>
  <si>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</si>
  <si>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</si>
  <si>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</si>
  <si>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</si>
  <si>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</si>
  <si>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</si>
  <si>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</si>
  <si>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</si>
  <si>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</si>
  <si>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</si>
  <si>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</si>
  <si>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</si>
  <si>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</si>
  <si>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</si>
  <si>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</si>
  <si>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</si>
  <si>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</si>
  <si>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</si>
  <si>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</si>
  <si>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</si>
  <si>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</si>
  <si>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</si>
  <si>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</si>
  <si>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</si>
  <si>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</si>
  <si>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</si>
  <si>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</si>
  <si>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</si>
  <si>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</si>
  <si>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</si>
  <si>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</si>
  <si>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</si>
  <si>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</si>
  <si>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</si>
  <si>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</si>
  <si>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</si>
  <si>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</si>
  <si>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</si>
  <si>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</si>
  <si>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</si>
  <si>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</si>
  <si>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</si>
  <si>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</si>
  <si>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</si>
  <si>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</si>
  <si>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</si>
  <si>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</si>
  <si>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</si>
  <si>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</si>
  <si>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</si>
  <si>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</si>
  <si>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</si>
  <si>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</si>
  <si>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</si>
  <si>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</si>
  <si>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</si>
  <si>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</si>
  <si>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</si>
  <si>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</si>
  <si>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</si>
  <si>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</si>
  <si>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</si>
  <si>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</si>
  <si>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</si>
  <si>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</si>
  <si>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</si>
  <si>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</si>
  <si>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</si>
  <si>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</si>
  <si>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</si>
  <si>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</si>
  <si>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</si>
  <si>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</si>
  <si>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</si>
  <si>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</si>
  <si>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</si>
  <si>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</si>
  <si>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</si>
  <si>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</si>
  <si>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</si>
  <si>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</si>
  <si>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</si>
  <si>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</si>
  <si>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</si>
  <si>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</si>
  <si>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</si>
  <si>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</si>
  <si>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</si>
  <si>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</si>
  <si>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</si>
  <si>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</si>
  <si>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</si>
  <si>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</si>
  <si>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</si>
  <si>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</si>
  <si>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</si>
  <si>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</si>
  <si>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</si>
  <si>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</si>
  <si>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</si>
  <si>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</si>
  <si>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</si>
  <si>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</si>
  <si>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</si>
  <si>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</si>
  <si>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</si>
  <si>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</si>
  <si>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</si>
  <si>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</si>
  <si>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</si>
  <si>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</si>
  <si>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</si>
  <si>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</si>
  <si>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</si>
  <si>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</si>
  <si>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</si>
  <si>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</si>
  <si>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</si>
  <si>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</si>
  <si>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</si>
  <si>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</si>
  <si>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</si>
  <si>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</si>
  <si>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</si>
  <si>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</si>
  <si>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</si>
  <si>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</si>
  <si>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</si>
  <si>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</si>
  <si>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</si>
  <si>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</si>
  <si>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</si>
  <si>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</si>
  <si>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</si>
  <si>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</si>
  <si>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</si>
  <si>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</si>
  <si>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</si>
  <si>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</si>
  <si>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</si>
  <si>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</si>
  <si>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</si>
  <si>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</si>
  <si>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</si>
  <si>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</si>
  <si>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</si>
  <si>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</si>
  <si>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</si>
  <si>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</si>
  <si>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</si>
  <si>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</si>
  <si>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</si>
  <si>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</si>
  <si>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</si>
  <si>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</si>
  <si>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</si>
  <si>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</si>
  <si>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</si>
  <si>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</si>
  <si>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</si>
  <si>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</si>
  <si>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</si>
  <si>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</si>
  <si>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</si>
  <si>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</si>
  <si>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</si>
  <si>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</si>
  <si>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</si>
  <si>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</si>
  <si>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</si>
  <si>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</si>
  <si>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</si>
  <si>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</si>
  <si>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</si>
  <si>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</si>
  <si>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</si>
  <si>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</si>
  <si>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</si>
  <si>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</si>
  <si>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</si>
  <si>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</si>
  <si>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</si>
  <si>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</si>
  <si>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</si>
  <si>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</si>
  <si>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</si>
  <si>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</si>
  <si>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</si>
  <si>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</si>
  <si>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</si>
  <si>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</si>
  <si>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</si>
  <si>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</si>
  <si>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</si>
  <si>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</si>
  <si>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</si>
  <si>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</si>
  <si>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</si>
  <si>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</si>
  <si>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</si>
  <si>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</si>
  <si>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</si>
  <si>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</si>
  <si>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</si>
  <si>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</si>
  <si>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</si>
  <si>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</si>
  <si>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</si>
  <si>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</si>
  <si>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</si>
  <si>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</si>
  <si>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</si>
  <si>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</si>
  <si>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</si>
  <si>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</si>
  <si>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</si>
  <si>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</si>
  <si>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</si>
  <si>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</si>
  <si>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</si>
  <si>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</si>
  <si>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</si>
  <si>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</si>
  <si>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</si>
  <si>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</si>
  <si>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</si>
  <si>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</si>
  <si>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</si>
  <si>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</si>
  <si>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</si>
  <si>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</si>
  <si>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</si>
  <si>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</si>
  <si>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</si>
  <si>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</si>
  <si>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</si>
  <si>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</si>
  <si>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</si>
  <si>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</si>
  <si>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</si>
  <si>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</si>
  <si>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</si>
  <si>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</si>
  <si>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</si>
  <si>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</si>
  <si>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</si>
  <si>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</si>
  <si>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</si>
  <si>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</si>
  <si>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</si>
  <si>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</si>
  <si>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</si>
  <si>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</si>
  <si>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</si>
  <si>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</si>
  <si>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</si>
  <si>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</si>
  <si>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</si>
  <si>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</si>
  <si>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</si>
  <si>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</si>
  <si>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</si>
  <si>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</si>
  <si>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</si>
  <si>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</si>
  <si>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</si>
  <si>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</si>
  <si>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</si>
  <si>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</si>
  <si>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</si>
  <si>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</si>
  <si>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</si>
  <si>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</si>
  <si>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</si>
  <si>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</si>
  <si>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</si>
  <si>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</si>
  <si>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</si>
  <si>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</si>
  <si>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</si>
  <si>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</si>
  <si>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</si>
  <si>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</si>
  <si>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</si>
  <si>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</si>
  <si>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</si>
  <si>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</si>
  <si>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</si>
  <si>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</si>
  <si>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</si>
  <si>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</si>
  <si>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</si>
  <si>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</si>
  <si>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</si>
  <si>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</si>
  <si>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</si>
  <si>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</si>
  <si>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</si>
  <si>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</si>
  <si>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</si>
  <si>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</si>
  <si>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</si>
  <si>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</si>
  <si>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</si>
  <si>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</si>
  <si>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</si>
  <si>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</si>
  <si>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</si>
  <si>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</si>
  <si>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</si>
  <si>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</si>
  <si>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</si>
  <si>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</si>
  <si>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</si>
  <si>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</si>
  <si>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</si>
  <si>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</si>
  <si>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</si>
  <si>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</si>
  <si>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</si>
  <si>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</si>
  <si>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</si>
  <si>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</si>
  <si>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</si>
  <si>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</si>
  <si>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</si>
  <si>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</si>
  <si>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</si>
  <si>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</si>
  <si>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</si>
  <si>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</si>
  <si>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</si>
  <si>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</si>
  <si>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</si>
  <si>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</si>
  <si>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</si>
  <si>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</si>
  <si>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</si>
  <si>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</si>
  <si>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</si>
  <si>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</si>
  <si>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</si>
  <si>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</si>
  <si>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</si>
  <si>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</si>
  <si>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</si>
  <si>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</si>
  <si>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</si>
  <si>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</si>
  <si>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</si>
  <si>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</si>
  <si>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</si>
  <si>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</si>
  <si>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</si>
  <si>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</si>
  <si>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</si>
  <si>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</si>
  <si>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</si>
  <si>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</si>
  <si>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</si>
  <si>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</si>
  <si>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</si>
  <si>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</si>
  <si>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</si>
  <si>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</si>
  <si>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</si>
  <si>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</si>
  <si>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</si>
  <si>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</si>
  <si>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</si>
  <si>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</si>
  <si>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</si>
  <si>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</si>
  <si>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</si>
  <si>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</si>
  <si>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</si>
  <si>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</si>
  <si>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</si>
  <si>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</si>
  <si>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</si>
  <si>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</si>
  <si>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</si>
  <si>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</si>
  <si>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</si>
  <si>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</si>
  <si>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</si>
  <si>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</si>
  <si>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</si>
  <si>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</si>
  <si>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</si>
  <si>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</si>
  <si>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</si>
  <si>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</si>
  <si>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</si>
  <si>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</si>
  <si>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</si>
  <si>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</si>
  <si>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</si>
  <si>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</si>
  <si>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</si>
  <si>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</si>
  <si>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</si>
  <si>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</si>
  <si>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</si>
  <si>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</si>
  <si>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</si>
  <si>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</si>
  <si>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</si>
  <si>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</si>
  <si>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</si>
  <si>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</si>
  <si>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</si>
  <si>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</si>
  <si>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</si>
  <si>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</si>
  <si>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</si>
  <si>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</si>
  <si>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</si>
  <si>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</si>
  <si>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</si>
  <si>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</si>
  <si>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</si>
  <si>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</si>
  <si>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</si>
  <si>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</si>
  <si>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</si>
  <si>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</si>
  <si>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</si>
  <si>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</si>
  <si>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</si>
  <si>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</si>
  <si>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</si>
  <si>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</si>
  <si>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</si>
  <si>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</si>
  <si>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</si>
  <si>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</si>
  <si>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</si>
  <si>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</si>
  <si>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</si>
  <si>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</si>
  <si>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</si>
  <si>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</si>
  <si>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</si>
  <si>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</si>
  <si>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</si>
  <si>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</si>
  <si>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</si>
  <si>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</si>
  <si>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</si>
  <si>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</si>
  <si>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</si>
  <si>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</si>
  <si>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</si>
  <si>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</si>
  <si>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</si>
  <si>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</si>
  <si>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</si>
  <si>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</si>
  <si>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</si>
  <si>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</si>
  <si>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</si>
  <si>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</si>
  <si>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</si>
  <si>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</si>
  <si>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</si>
  <si>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</si>
  <si>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</si>
  <si>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</si>
  <si>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</si>
  <si>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</si>
  <si>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</si>
  <si>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</si>
  <si>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</si>
  <si>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</si>
  <si>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</si>
  <si>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</si>
  <si>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</si>
  <si>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</si>
  <si>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</si>
  <si>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</si>
  <si>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</si>
  <si>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</si>
  <si>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</si>
  <si>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</si>
  <si>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</si>
  <si>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</si>
  <si>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</si>
  <si>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</si>
  <si>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</si>
  <si>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</si>
  <si>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</si>
  <si>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</si>
  <si>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</si>
  <si>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</si>
  <si>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</si>
  <si>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</si>
  <si>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</si>
  <si>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</si>
  <si>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</si>
  <si>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</si>
  <si>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</si>
  <si>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</si>
  <si>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</si>
  <si>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</si>
  <si>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</si>
  <si>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</si>
  <si>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</si>
  <si>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</si>
  <si>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</si>
  <si>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</si>
  <si>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</si>
  <si>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</si>
  <si>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</si>
  <si>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</si>
  <si>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</si>
  <si>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</si>
  <si>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</si>
  <si>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</si>
  <si>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</si>
  <si>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</si>
  <si>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</si>
  <si>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</si>
  <si>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</si>
  <si>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</si>
  <si>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</si>
  <si>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</si>
  <si>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</si>
  <si>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</si>
  <si>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</si>
  <si>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</si>
  <si>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</si>
  <si>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</si>
  <si>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</si>
  <si>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</si>
  <si>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</si>
  <si>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</si>
  <si>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</si>
  <si>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</si>
  <si>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</si>
  <si>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</si>
  <si>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</si>
  <si>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</si>
  <si>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</si>
  <si>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</si>
  <si>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</si>
  <si>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</si>
  <si>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</si>
  <si>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</si>
  <si>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</si>
  <si>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</si>
  <si>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</si>
  <si>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</si>
  <si>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</si>
  <si>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</si>
  <si>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</si>
  <si>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</si>
  <si>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</si>
  <si>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</si>
  <si>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</si>
  <si>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</si>
  <si>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</si>
  <si>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</si>
  <si>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</si>
  <si>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</si>
  <si>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</si>
  <si>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</si>
  <si>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</si>
  <si>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</si>
  <si>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</si>
  <si>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</si>
  <si>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</si>
  <si>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</si>
  <si>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</si>
  <si>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</si>
  <si>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</si>
  <si>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</si>
  <si>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</si>
  <si>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</si>
  <si>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</si>
  <si>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</si>
  <si>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</si>
  <si>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</si>
  <si>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</si>
  <si>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</si>
  <si>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</si>
  <si>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</si>
  <si>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</si>
  <si>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</si>
  <si>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</si>
  <si>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</si>
  <si>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</si>
  <si>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</si>
  <si>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</si>
  <si>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</si>
  <si>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</si>
  <si>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</si>
  <si>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</si>
  <si>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</si>
  <si>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</si>
  <si>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</si>
  <si>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</si>
  <si>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</si>
  <si>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</si>
  <si>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</si>
  <si>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</si>
  <si>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</si>
  <si>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</si>
  <si>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</si>
  <si>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</si>
  <si>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</si>
  <si>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</si>
  <si>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</si>
  <si>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</si>
  <si>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</si>
  <si>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</si>
  <si>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</si>
  <si>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</si>
  <si>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</si>
  <si>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</si>
  <si>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</si>
  <si>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</si>
  <si>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</si>
  <si>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</si>
  <si>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</si>
  <si>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</si>
  <si>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</si>
  <si>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</si>
  <si>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</si>
  <si>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</si>
  <si>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</si>
  <si>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</si>
  <si>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</si>
  <si>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</si>
  <si>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</si>
  <si>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</si>
  <si>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</si>
  <si>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</si>
  <si>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</si>
  <si>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</si>
  <si>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</si>
  <si>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</si>
  <si>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</si>
  <si>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</si>
  <si>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</si>
  <si>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</si>
  <si>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</si>
  <si>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</si>
  <si>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</si>
  <si>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</si>
  <si>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</si>
  <si>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</si>
  <si>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</si>
  <si>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</si>
  <si>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</si>
  <si>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</si>
  <si>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</si>
  <si>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</si>
  <si>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</si>
  <si>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</si>
  <si>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</si>
  <si>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</si>
  <si>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</si>
  <si>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</si>
  <si>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</si>
  <si>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</si>
  <si>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</si>
  <si>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</si>
  <si>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</si>
  <si>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</si>
  <si>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</si>
  <si>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</si>
  <si>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</si>
  <si>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</si>
  <si>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</si>
  <si>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</si>
  <si>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</si>
  <si>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</si>
  <si>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</si>
  <si>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</si>
  <si>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</si>
  <si>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</si>
  <si>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</si>
  <si>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</si>
  <si>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</si>
  <si>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</si>
  <si>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</si>
  <si>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</si>
  <si>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</si>
  <si>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</si>
  <si>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</si>
  <si>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</si>
  <si>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</si>
  <si>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</si>
  <si>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</si>
  <si>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</si>
  <si>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</si>
  <si>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</si>
  <si>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</si>
  <si>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</si>
  <si>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</si>
  <si>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</si>
  <si>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</si>
  <si>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</si>
  <si>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</si>
  <si>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</si>
  <si>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</si>
  <si>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</si>
  <si>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</si>
  <si>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</si>
  <si>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</si>
  <si>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</si>
  <si>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</si>
  <si>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</si>
  <si>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</si>
  <si>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</si>
  <si>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</si>
  <si>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</si>
  <si>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</si>
  <si>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</si>
  <si>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</si>
  <si>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</si>
  <si>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</si>
  <si>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</si>
  <si>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</si>
  <si>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</si>
  <si>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</si>
  <si>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</si>
  <si>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</si>
  <si>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</si>
  <si>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</si>
  <si>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</si>
  <si>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</si>
  <si>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</si>
  <si>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</si>
  <si>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</si>
  <si>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</si>
  <si>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</si>
  <si>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</si>
  <si>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</si>
  <si>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</si>
  <si>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</si>
  <si>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</si>
  <si>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</si>
  <si>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</si>
  <si>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</si>
  <si>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</si>
  <si>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</si>
  <si>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</si>
  <si>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</si>
  <si>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</si>
  <si>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</si>
  <si>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</si>
  <si>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</si>
  <si>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</si>
  <si>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</si>
  <si>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</si>
  <si>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</si>
  <si>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</si>
  <si>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</si>
  <si>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</si>
  <si>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</si>
  <si>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</si>
  <si>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</si>
  <si>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</si>
  <si>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</si>
  <si>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</si>
  <si>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</si>
  <si>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</si>
  <si>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</si>
  <si>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</si>
  <si>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</si>
  <si>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</si>
  <si>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</si>
  <si>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</si>
  <si>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</si>
  <si>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</si>
  <si>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</si>
  <si>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</si>
  <si>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</si>
  <si>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</si>
  <si>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</si>
  <si>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</si>
  <si>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</si>
  <si>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</si>
  <si>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</si>
  <si>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</si>
  <si>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</si>
  <si>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</si>
  <si>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</si>
  <si>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</si>
  <si>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</si>
  <si>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</si>
  <si>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</si>
  <si>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</si>
  <si>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</si>
  <si>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</si>
  <si>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</si>
  <si>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</si>
  <si>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</si>
  <si>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</si>
  <si>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</si>
  <si>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</si>
  <si>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</si>
  <si>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</si>
  <si>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</si>
  <si>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</si>
  <si>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</si>
  <si>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</si>
  <si>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</si>
  <si>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</si>
  <si>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</si>
  <si>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</si>
  <si>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</si>
  <si>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</si>
  <si>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</si>
  <si>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</si>
  <si>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</si>
  <si>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</si>
  <si>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</si>
  <si>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</si>
  <si>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</si>
  <si>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</si>
  <si>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</si>
  <si>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</si>
  <si>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</si>
  <si>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</si>
  <si>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</si>
  <si>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</si>
  <si>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</si>
  <si>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</si>
  <si>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</si>
  <si>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</si>
  <si>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</si>
  <si>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</si>
  <si>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</si>
  <si>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</si>
  <si>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</si>
  <si>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</si>
  <si>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</si>
  <si>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</si>
  <si>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</si>
  <si>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</si>
  <si>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</si>
  <si>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</si>
  <si>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</si>
  <si>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</si>
  <si>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</si>
  <si>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</si>
  <si>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</si>
  <si>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</si>
  <si>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</si>
  <si>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</si>
  <si>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</si>
  <si>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</si>
  <si>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</si>
  <si>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</si>
  <si>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</si>
  <si>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</si>
  <si>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</si>
  <si>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</si>
  <si>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</si>
  <si>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</si>
  <si>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</si>
  <si>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</si>
  <si>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</si>
  <si>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</si>
  <si>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</si>
  <si>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</si>
  <si>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</si>
  <si>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</si>
  <si>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</si>
  <si>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</si>
  <si>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</si>
  <si>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</si>
  <si>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</si>
  <si>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</si>
  <si>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</si>
  <si>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</si>
  <si>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</si>
  <si>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</si>
  <si>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</si>
  <si>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</si>
  <si>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</si>
  <si>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</si>
  <si>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</si>
  <si>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</si>
  <si>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</si>
  <si>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</si>
  <si>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</si>
  <si>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</si>
  <si>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</si>
  <si>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</si>
  <si>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</si>
  <si>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</si>
  <si>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</si>
  <si>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</si>
  <si>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</si>
  <si>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</si>
  <si>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</si>
  <si>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</si>
  <si>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</si>
  <si>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</si>
  <si>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</si>
  <si>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</si>
  <si>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</si>
  <si>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</si>
  <si>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</si>
  <si>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</si>
  <si>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</si>
  <si>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</si>
  <si>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</si>
  <si>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</si>
  <si>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</si>
  <si>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</si>
  <si>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</si>
  <si>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</si>
  <si>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</si>
  <si>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</si>
  <si>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</si>
  <si>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</si>
  <si>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</si>
  <si>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</si>
  <si>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</si>
  <si>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</si>
  <si>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</si>
  <si>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</si>
  <si>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</si>
  <si>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</si>
  <si>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</si>
  <si>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</si>
  <si>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</si>
  <si>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</si>
  <si>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</si>
  <si>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</si>
  <si>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</si>
  <si>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</si>
  <si>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</si>
  <si>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</si>
  <si>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</si>
  <si>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</si>
  <si>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</si>
  <si>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</si>
  <si>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</si>
  <si>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</si>
  <si>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</si>
  <si>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</si>
  <si>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</si>
  <si>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</si>
  <si>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</si>
  <si>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</si>
  <si>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</si>
  <si>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</si>
  <si>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</si>
  <si>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</si>
  <si>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</si>
  <si>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</si>
  <si>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</si>
  <si>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</si>
  <si>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</si>
  <si>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</si>
  <si>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</si>
  <si>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</si>
  <si>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</si>
  <si>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</si>
  <si>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</si>
  <si>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</si>
  <si>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</si>
  <si>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</si>
  <si>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</si>
  <si>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</si>
  <si>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</si>
  <si>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</si>
  <si>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</si>
  <si>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</si>
  <si>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</si>
  <si>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</si>
  <si>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</si>
  <si>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</si>
  <si>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</si>
  <si>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</si>
  <si>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</si>
  <si>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</si>
  <si>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</si>
  <si>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</si>
  <si>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</si>
  <si>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</si>
  <si>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</si>
  <si>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</si>
  <si>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</si>
  <si>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</si>
  <si>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</si>
  <si>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</si>
  <si>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</si>
  <si>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</si>
  <si>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</si>
  <si>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</si>
  <si>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</si>
  <si>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</si>
  <si>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</si>
  <si>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</si>
  <si>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</si>
  <si>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</si>
  <si>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</si>
  <si>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</si>
  <si>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</si>
  <si>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</si>
  <si>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</si>
  <si>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</si>
  <si>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</si>
  <si>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</si>
  <si>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</si>
  <si>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</si>
  <si>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</si>
  <si>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</si>
  <si>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</si>
  <si>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</si>
  <si>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</si>
  <si>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</si>
  <si>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</si>
  <si>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</si>
  <si>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</si>
  <si>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</si>
  <si>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</si>
  <si>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</si>
  <si>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</si>
  <si>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</si>
  <si>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</si>
  <si>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</si>
  <si>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</si>
  <si>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</si>
  <si>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</si>
  <si>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</si>
  <si>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</si>
  <si>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</si>
  <si>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</si>
  <si>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</si>
  <si>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</si>
  <si>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</si>
  <si>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</si>
  <si>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</si>
  <si>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</si>
  <si>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</si>
  <si>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</si>
  <si>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</si>
  <si>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</si>
  <si>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</si>
  <si>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</si>
  <si>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</si>
  <si>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</si>
  <si>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</si>
  <si>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</si>
  <si>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</si>
  <si>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</si>
  <si>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</si>
  <si>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</si>
  <si>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</si>
  <si>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</si>
  <si>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</si>
  <si>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</si>
  <si>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</si>
  <si>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</si>
  <si>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</si>
  <si>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</si>
  <si>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</si>
  <si>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</si>
  <si>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</si>
  <si>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</si>
  <si>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</si>
  <si>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</si>
  <si>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</si>
  <si>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</si>
  <si>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</si>
  <si>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</si>
  <si>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</si>
  <si>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</si>
  <si>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</si>
  <si>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</si>
  <si>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</si>
  <si>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</si>
  <si>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</si>
  <si>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</si>
  <si>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</si>
  <si>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</si>
  <si>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</si>
  <si>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</si>
  <si>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</si>
  <si>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</si>
  <si>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</si>
  <si>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</si>
  <si>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</si>
  <si>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</si>
  <si>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</si>
  <si>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</si>
  <si>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</si>
  <si>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</si>
  <si>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</si>
  <si>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</si>
  <si>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</si>
  <si>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</si>
  <si>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</si>
  <si>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</si>
  <si>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</si>
  <si>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</si>
  <si>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</si>
  <si>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</si>
  <si>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</si>
  <si>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</si>
  <si>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</si>
  <si>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</si>
  <si>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</si>
  <si>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</si>
  <si>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</si>
  <si>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</si>
  <si>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</si>
  <si>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</si>
  <si>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</si>
  <si>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</si>
  <si>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</si>
  <si>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</si>
  <si>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</si>
  <si>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</si>
  <si>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</si>
  <si>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</si>
  <si>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</si>
  <si>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</si>
  <si>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</si>
  <si>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</si>
  <si>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</si>
  <si>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</si>
  <si>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</si>
  <si>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</si>
  <si>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</si>
  <si>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</si>
  <si>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</si>
  <si>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</si>
  <si>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</si>
  <si>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</si>
  <si>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</si>
  <si>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</si>
  <si>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</si>
  <si>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</si>
  <si>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</si>
  <si>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</si>
  <si>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</si>
  <si>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</si>
  <si>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</si>
  <si>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</si>
  <si>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</si>
  <si>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</si>
  <si>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</si>
  <si>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</si>
  <si>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</si>
  <si>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</si>
  <si>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</si>
  <si>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</si>
  <si>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</si>
  <si>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</si>
  <si>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</si>
  <si>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</si>
  <si>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</si>
  <si>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</si>
  <si>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</si>
  <si>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</si>
  <si>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</si>
  <si>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</si>
  <si>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</si>
  <si>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</si>
  <si>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</si>
  <si>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</si>
  <si>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</si>
  <si>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</si>
  <si>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</si>
  <si>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</si>
  <si>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</si>
  <si>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</si>
  <si>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</si>
  <si>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</si>
  <si>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</si>
  <si>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</si>
  <si>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</si>
  <si>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</si>
  <si>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</si>
  <si>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</si>
  <si>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</si>
  <si>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</si>
  <si>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</si>
  <si>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</si>
  <si>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</si>
  <si>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</si>
  <si>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</si>
  <si>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</si>
  <si>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</si>
  <si>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</si>
  <si>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</si>
  <si>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</si>
  <si>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</si>
  <si>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</si>
  <si>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</si>
  <si>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</si>
  <si>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</si>
  <si>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</si>
  <si>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</si>
  <si>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</si>
  <si>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</si>
  <si>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</si>
  <si>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</si>
  <si>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</si>
  <si>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</si>
  <si>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</si>
  <si>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</si>
  <si>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</si>
  <si>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</si>
  <si>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</si>
  <si>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</si>
  <si>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</si>
  <si>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</si>
  <si>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</si>
  <si>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</si>
  <si>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</si>
  <si>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</si>
  <si>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</si>
  <si>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</si>
  <si>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</si>
  <si>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</si>
  <si>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</si>
  <si>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</si>
  <si>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</si>
  <si>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</si>
  <si>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</si>
  <si>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</si>
  <si>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</si>
  <si>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</si>
  <si>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</si>
  <si>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</si>
  <si>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</si>
  <si>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</si>
  <si>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</si>
  <si>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</si>
  <si>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</si>
  <si>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</si>
  <si>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</si>
  <si>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</si>
  <si>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</si>
  <si>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</si>
  <si>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</si>
  <si>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</si>
  <si>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</si>
  <si>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</si>
  <si>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</si>
  <si>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</si>
  <si>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</si>
  <si>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</si>
  <si>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</si>
  <si>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</si>
  <si>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</si>
  <si>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</si>
  <si>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</si>
  <si>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</si>
  <si>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</si>
  <si>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</si>
  <si>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</si>
  <si>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</si>
  <si>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</si>
  <si>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</si>
  <si>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</si>
  <si>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</si>
  <si>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</si>
  <si>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</si>
  <si>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</si>
  <si>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</si>
  <si>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</si>
  <si>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</si>
  <si>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</si>
  <si>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</si>
  <si>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</si>
  <si>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</si>
  <si>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</si>
  <si>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</si>
  <si>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</si>
  <si>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</si>
  <si>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</si>
  <si>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</si>
  <si>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</si>
  <si>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</si>
  <si>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</si>
  <si>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</si>
  <si>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</si>
  <si>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</si>
  <si>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</si>
  <si>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</si>
  <si>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</si>
  <si>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</si>
  <si>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</si>
  <si>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</si>
  <si>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</si>
  <si>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</si>
  <si>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</si>
  <si>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</si>
  <si>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</si>
  <si>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</si>
  <si>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</si>
  <si>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</si>
  <si>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</si>
  <si>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</si>
  <si>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</si>
  <si>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</si>
  <si>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</si>
  <si>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</si>
  <si>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</si>
  <si>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</si>
  <si>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</si>
  <si>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</si>
  <si>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</si>
  <si>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</si>
  <si>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</si>
  <si>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</si>
  <si>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</si>
  <si>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</si>
  <si>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</si>
  <si>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</si>
  <si>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</si>
  <si>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</si>
  <si>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</si>
  <si>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</si>
  <si>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</si>
  <si>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</si>
  <si>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</si>
  <si>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</si>
  <si>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</si>
  <si>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</si>
  <si>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</si>
  <si>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</si>
  <si>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</si>
  <si>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</si>
  <si>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</si>
  <si>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</si>
  <si>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</si>
  <si>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</si>
  <si>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</si>
  <si>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</si>
  <si>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</si>
  <si>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</si>
  <si>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</si>
  <si>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</si>
  <si>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</si>
  <si>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</si>
  <si>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</si>
  <si>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</si>
  <si>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</si>
  <si>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</si>
  <si>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</si>
  <si>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</si>
  <si>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</si>
  <si>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</si>
  <si>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</si>
  <si>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</si>
  <si>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</si>
  <si>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</si>
  <si>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</si>
  <si>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</si>
  <si>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</si>
  <si>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</si>
  <si>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</si>
  <si>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</si>
  <si>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</si>
  <si>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</si>
  <si>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</si>
  <si>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</si>
  <si>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</si>
  <si>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</si>
  <si>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</si>
  <si>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</si>
  <si>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</si>
  <si>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</si>
  <si>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</si>
  <si>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</si>
  <si>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</si>
  <si>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</si>
  <si>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</si>
  <si>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</si>
  <si>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</si>
  <si>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</si>
  <si>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</si>
  <si>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</si>
  <si>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</si>
  <si>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</si>
  <si>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</si>
  <si>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</si>
  <si>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</si>
  <si>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</si>
  <si>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</si>
  <si>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</si>
  <si>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</si>
  <si>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</si>
  <si>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</si>
  <si>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</si>
  <si>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</si>
  <si>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</si>
  <si>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</si>
  <si>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</si>
  <si>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</si>
  <si>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</si>
  <si>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</si>
  <si>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</si>
  <si>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</si>
  <si>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</si>
  <si>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</si>
  <si>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</si>
  <si>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</si>
  <si>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</si>
  <si>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</si>
  <si>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</si>
  <si>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</si>
  <si>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</si>
  <si>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</si>
  <si>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</si>
  <si>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</si>
  <si>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</si>
  <si>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</si>
  <si>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</si>
  <si>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</si>
  <si>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</si>
  <si>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</si>
  <si>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</si>
  <si>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</si>
  <si>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</si>
  <si>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</si>
  <si>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</si>
  <si>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</si>
  <si>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</si>
  <si>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</si>
  <si>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</si>
  <si>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</si>
  <si>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</si>
  <si>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</si>
  <si>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</si>
  <si>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</si>
  <si>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</si>
  <si>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</si>
  <si>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</si>
  <si>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</si>
  <si>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</si>
  <si>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</si>
  <si>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</si>
  <si>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</si>
  <si>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</si>
  <si>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</si>
  <si>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</si>
  <si>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</si>
  <si>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</si>
  <si>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</si>
  <si>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</si>
  <si>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</si>
  <si>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</si>
  <si>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</si>
  <si>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</si>
  <si>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</si>
  <si>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</si>
  <si>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</si>
  <si>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</si>
  <si>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</si>
  <si>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</si>
  <si>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</si>
  <si>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</si>
  <si>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</si>
  <si>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</si>
  <si>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</si>
  <si>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</si>
  <si>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</si>
  <si>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</si>
  <si>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</si>
  <si>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</si>
  <si>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</si>
  <si>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</si>
  <si>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</si>
  <si>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</si>
  <si>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</si>
  <si>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</si>
  <si>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</si>
  <si>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</si>
  <si>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</si>
  <si>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</si>
  <si>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</si>
  <si>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</si>
  <si>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</si>
  <si>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</si>
  <si>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</si>
  <si>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</si>
  <si>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</si>
  <si>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</si>
  <si>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</si>
  <si>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</si>
  <si>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</si>
  <si>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</si>
  <si>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</si>
  <si>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</si>
  <si>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</si>
  <si>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</si>
  <si>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</si>
  <si>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</si>
  <si>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</si>
  <si>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</si>
  <si>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</si>
  <si>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</si>
  <si>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</si>
  <si>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</si>
  <si>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</si>
  <si>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</si>
  <si>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</si>
  <si>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</si>
  <si>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</si>
  <si>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</si>
  <si>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</si>
  <si>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</si>
  <si>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</si>
  <si>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</si>
  <si>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</si>
  <si>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</si>
  <si>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</si>
  <si>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</si>
  <si>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</si>
  <si>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</si>
  <si>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</si>
  <si>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</si>
  <si>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</si>
  <si>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</si>
  <si>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</si>
  <si>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</si>
  <si>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</si>
  <si>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</si>
  <si>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</si>
  <si>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</si>
  <si>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</si>
  <si>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</si>
  <si>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</si>
  <si>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</si>
  <si>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</si>
  <si>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</si>
  <si>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</si>
  <si>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</si>
  <si>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</si>
  <si>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</si>
  <si>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</si>
  <si>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</si>
  <si>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</si>
  <si>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</si>
  <si>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</si>
  <si>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</si>
  <si>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</si>
  <si>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</si>
  <si>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</si>
  <si>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</si>
  <si>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</si>
  <si>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</si>
  <si>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</si>
  <si>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</si>
  <si>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</si>
  <si>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</si>
  <si>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</si>
  <si>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</si>
  <si>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</si>
  <si>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</si>
  <si>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</si>
  <si>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</si>
  <si>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</si>
  <si>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</si>
  <si>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</si>
  <si>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</si>
  <si>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</si>
  <si>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</si>
  <si>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</si>
  <si>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</si>
  <si>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</si>
  <si>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</si>
  <si>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</si>
  <si>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</si>
  <si>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</si>
  <si>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</si>
  <si>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</si>
  <si>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</si>
  <si>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</si>
  <si>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</si>
  <si>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</si>
  <si>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</si>
  <si>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</si>
  <si>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</si>
  <si>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</si>
  <si>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</si>
  <si>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</si>
  <si>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</si>
  <si>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</si>
  <si>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</si>
  <si>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</si>
  <si>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</si>
  <si>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</si>
  <si>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</si>
  <si>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</si>
  <si>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</si>
  <si>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</si>
  <si>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</si>
  <si>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</si>
  <si>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</si>
  <si>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</si>
  <si>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</si>
  <si>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</si>
  <si>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</si>
  <si>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</si>
  <si>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</si>
  <si>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</si>
  <si>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</si>
  <si>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</si>
  <si>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</si>
  <si>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</si>
  <si>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</si>
  <si>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</si>
  <si>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</si>
  <si>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</si>
  <si>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</si>
  <si>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</si>
  <si>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</si>
  <si>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</si>
  <si>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</si>
  <si>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</si>
  <si>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</si>
  <si>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</si>
  <si>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</si>
  <si>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</si>
  <si>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</si>
  <si>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</si>
  <si>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</si>
  <si>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</si>
  <si>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</si>
  <si>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</si>
  <si>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</si>
  <si>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</si>
  <si>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</si>
  <si>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</si>
  <si>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</si>
  <si>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</si>
  <si>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</si>
  <si>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</si>
  <si>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</si>
  <si>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</si>
  <si>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</si>
  <si>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</si>
  <si>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</si>
  <si>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</si>
  <si>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</si>
  <si>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</si>
  <si>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</si>
  <si>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</si>
  <si>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</si>
  <si>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</si>
  <si>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</si>
  <si>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</si>
  <si>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</si>
  <si>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</si>
  <si>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</si>
  <si>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</si>
  <si>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</si>
  <si>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</si>
  <si>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</si>
  <si>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</si>
  <si>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</si>
  <si>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</si>
  <si>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</si>
  <si>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</si>
  <si>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</si>
  <si>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</si>
  <si>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</si>
  <si>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</si>
  <si>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</si>
  <si>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</si>
  <si>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</si>
  <si>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</si>
  <si>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</si>
  <si>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</si>
  <si>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</si>
  <si>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</si>
  <si>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</si>
  <si>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</si>
  <si>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</si>
  <si>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</si>
  <si>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</si>
  <si>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</si>
  <si>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</si>
  <si>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</si>
  <si>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</si>
  <si>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</si>
  <si>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</si>
  <si>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</si>
  <si>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</si>
  <si>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</si>
  <si>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</si>
  <si>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</si>
  <si>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</si>
  <si>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</si>
  <si>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</si>
  <si>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</si>
  <si>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</si>
  <si>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</si>
  <si>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</si>
  <si>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</si>
  <si>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</si>
  <si>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</si>
  <si>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</si>
  <si>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</si>
  <si>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</si>
  <si>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</si>
  <si>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</si>
  <si>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</si>
  <si>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</si>
  <si>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</si>
  <si>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</si>
  <si>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</si>
  <si>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</si>
  <si>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</si>
  <si>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</si>
  <si>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</si>
  <si>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</si>
  <si>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</si>
  <si>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</si>
  <si>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</si>
  <si>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</si>
  <si>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</si>
  <si>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</si>
  <si>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</si>
  <si>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</si>
  <si>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</si>
  <si>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</si>
  <si>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</si>
  <si>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</si>
  <si>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</si>
  <si>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</si>
  <si>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</si>
  <si>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</si>
  <si>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</si>
  <si>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</si>
  <si>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</si>
  <si>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</si>
  <si>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</si>
  <si>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</si>
  <si>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</si>
  <si>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</si>
  <si>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</si>
  <si>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</si>
  <si>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</si>
  <si>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</si>
  <si>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</si>
  <si>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</si>
  <si>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</si>
  <si>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</si>
  <si>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</si>
  <si>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</si>
  <si>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</si>
  <si>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</si>
  <si>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</si>
  <si>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</si>
  <si>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</si>
  <si>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</si>
  <si>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</si>
  <si>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</si>
  <si>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</si>
  <si>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</si>
  <si>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</si>
  <si>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</si>
  <si>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</si>
  <si>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</si>
  <si>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</si>
  <si>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</si>
  <si>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</si>
  <si>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</si>
  <si>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</si>
  <si>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</si>
  <si>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</si>
  <si>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</si>
  <si>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</si>
  <si>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</si>
  <si>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</si>
  <si>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</si>
  <si>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</si>
  <si>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</si>
  <si>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</si>
  <si>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</si>
  <si>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</si>
  <si>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</si>
  <si>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</si>
  <si>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</si>
  <si>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</si>
  <si>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</si>
  <si>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</si>
  <si>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</si>
  <si>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</si>
  <si>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</si>
  <si>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</si>
  <si>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</si>
  <si>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</si>
  <si>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</si>
  <si>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</si>
  <si>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</si>
  <si>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</si>
  <si>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</si>
  <si>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</si>
  <si>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</si>
  <si>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</si>
  <si>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</si>
  <si>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</si>
  <si>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</si>
  <si>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</si>
  <si>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</si>
  <si>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</si>
  <si>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</si>
  <si>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</si>
  <si>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</si>
  <si>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</si>
  <si>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</si>
  <si>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</si>
  <si>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</si>
  <si>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</si>
  <si>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</si>
  <si>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</si>
  <si>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</si>
  <si>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</si>
  <si>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</si>
  <si>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</si>
  <si>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</si>
  <si>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</si>
  <si>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</si>
  <si>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</si>
  <si>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</si>
  <si>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</si>
  <si>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</si>
  <si>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</si>
  <si>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</si>
  <si>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</si>
  <si>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</si>
  <si>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</si>
  <si>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</si>
  <si>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</si>
  <si>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</si>
  <si>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</si>
  <si>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</si>
  <si>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</si>
  <si>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</si>
  <si>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</si>
  <si>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</si>
  <si>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</si>
  <si>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</si>
  <si>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</si>
  <si>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</si>
  <si>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</si>
  <si>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</si>
  <si>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</si>
  <si>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</si>
  <si>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</si>
  <si>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</si>
  <si>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</si>
  <si>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</si>
  <si>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</si>
  <si>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</si>
  <si>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</si>
  <si>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</si>
  <si>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</si>
  <si>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</si>
  <si>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</si>
  <si>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</si>
  <si>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</si>
  <si>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</si>
  <si>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</si>
  <si>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</si>
  <si>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</si>
  <si>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</si>
  <si>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</si>
  <si>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</si>
  <si>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</si>
  <si>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</si>
  <si>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</si>
  <si>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</si>
  <si>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</si>
  <si>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</si>
  <si>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</si>
  <si>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</si>
  <si>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</si>
  <si>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</si>
  <si>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</si>
  <si>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</si>
  <si>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</si>
  <si>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</si>
  <si>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</si>
  <si>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</si>
  <si>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</si>
  <si>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</si>
  <si>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</si>
  <si>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</si>
  <si>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</si>
  <si>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</si>
  <si>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</si>
  <si>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</si>
  <si>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</si>
  <si>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</si>
  <si>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</si>
  <si>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</si>
  <si>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</si>
  <si>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</si>
  <si>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</si>
  <si>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</si>
  <si>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</si>
  <si>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</si>
  <si>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</si>
  <si>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</si>
  <si>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</si>
  <si>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</si>
  <si>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</si>
  <si>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</si>
  <si>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</si>
  <si>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</si>
  <si>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</si>
  <si>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</si>
  <si>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</si>
  <si>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</si>
  <si>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</si>
  <si>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</si>
  <si>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</si>
  <si>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</si>
  <si>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</si>
  <si>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</si>
  <si>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</si>
  <si>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</si>
  <si>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</si>
  <si>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</si>
  <si>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</si>
  <si>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</si>
  <si>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</si>
  <si>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</si>
  <si>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</si>
  <si>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</si>
  <si>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</si>
  <si>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</si>
  <si>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</si>
  <si>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</si>
  <si>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</si>
  <si>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</si>
  <si>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</si>
  <si>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</si>
  <si>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</si>
  <si>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</si>
  <si>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</si>
  <si>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</si>
  <si>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</si>
  <si>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</si>
  <si>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</si>
  <si>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</si>
  <si>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</si>
  <si>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</si>
  <si>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</si>
  <si>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</si>
  <si>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</si>
  <si>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</si>
  <si>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</si>
  <si>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</si>
  <si>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</si>
  <si>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</si>
  <si>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</si>
  <si>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</si>
  <si>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</si>
  <si>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</si>
  <si>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</si>
  <si>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</si>
  <si>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</si>
  <si>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</si>
  <si>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</si>
  <si>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</si>
  <si>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</si>
  <si>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</si>
  <si>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</si>
  <si>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</si>
  <si>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</si>
  <si>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</si>
  <si>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</si>
  <si>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</si>
  <si>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</si>
  <si>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</si>
  <si>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</si>
  <si>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</si>
  <si>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</si>
  <si>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</si>
  <si>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</si>
  <si>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</si>
  <si>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</si>
  <si>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</si>
  <si>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</si>
  <si>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</si>
  <si>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</si>
  <si>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</si>
  <si>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</si>
  <si>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</si>
  <si>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</si>
  <si>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</si>
  <si>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</si>
  <si>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</si>
  <si>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</si>
  <si>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</si>
  <si>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</si>
  <si>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</si>
  <si>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</si>
  <si>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</si>
  <si>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</si>
  <si>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</si>
  <si>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</si>
  <si>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</si>
  <si>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</si>
  <si>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</si>
  <si>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</si>
  <si>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</si>
  <si>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</si>
  <si>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</si>
  <si>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</si>
  <si>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</si>
  <si>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</si>
  <si>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</si>
  <si>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</si>
  <si>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</si>
  <si>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</si>
  <si>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</si>
  <si>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</si>
  <si>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</si>
  <si>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</si>
  <si>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</si>
  <si>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</si>
  <si>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</si>
  <si>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</si>
  <si>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</si>
  <si>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</si>
  <si>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</si>
  <si>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</si>
  <si>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</si>
  <si>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</si>
  <si>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</si>
  <si>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</si>
  <si>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</si>
  <si>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</si>
  <si>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</si>
  <si>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</si>
  <si>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</si>
  <si>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</si>
  <si>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</si>
  <si>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</si>
  <si>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</si>
  <si>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</si>
  <si>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</si>
  <si>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</si>
  <si>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</si>
  <si>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</si>
  <si>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</si>
  <si>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</si>
  <si>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</si>
  <si>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</si>
  <si>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</si>
  <si>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</si>
  <si>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</si>
  <si>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</si>
  <si>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</si>
  <si>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</si>
  <si>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</si>
  <si>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</si>
  <si>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</si>
  <si>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</si>
  <si>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</si>
  <si>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</si>
  <si>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</si>
  <si>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</si>
  <si>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</si>
  <si>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</si>
  <si>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</si>
  <si>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</si>
  <si>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</si>
  <si>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</si>
  <si>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</si>
  <si>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</si>
  <si>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</si>
  <si>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</si>
  <si>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</si>
  <si>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</si>
  <si>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</si>
  <si>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</si>
  <si>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</si>
  <si>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</si>
  <si>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</si>
  <si>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</si>
  <si>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</si>
  <si>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</si>
  <si>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</si>
  <si>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</si>
  <si>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</si>
  <si>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</si>
  <si>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</si>
  <si>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</si>
  <si>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</si>
  <si>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</si>
  <si>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</si>
  <si>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</si>
  <si>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</si>
  <si>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</si>
  <si>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</si>
  <si>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</si>
  <si>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</si>
  <si>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</si>
  <si>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</si>
  <si>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</si>
  <si>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</si>
  <si>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</si>
  <si>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</si>
  <si>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</si>
  <si>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</si>
  <si>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</si>
  <si>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</si>
  <si>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</si>
  <si>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</si>
  <si>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</si>
  <si>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</si>
  <si>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</si>
  <si>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</si>
  <si>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</si>
  <si>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</si>
  <si>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</si>
  <si>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</si>
  <si>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</si>
  <si>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</si>
  <si>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</si>
  <si>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</si>
  <si>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</si>
  <si>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</si>
  <si>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</si>
  <si>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</si>
  <si>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</si>
  <si>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</si>
  <si>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</si>
  <si>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</si>
  <si>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</si>
  <si>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</si>
  <si>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</si>
  <si>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</si>
  <si>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</si>
  <si>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</si>
  <si>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</si>
  <si>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</si>
  <si>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</si>
  <si>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</si>
  <si>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</si>
  <si>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</si>
  <si>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</si>
  <si>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</si>
  <si>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</si>
  <si>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</si>
  <si>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</si>
  <si>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</si>
  <si>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</si>
  <si>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</si>
  <si>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</si>
  <si>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</si>
  <si>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</si>
  <si>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</si>
  <si>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</si>
  <si>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</si>
  <si>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</si>
  <si>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</si>
  <si>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</si>
  <si>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</si>
  <si>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</si>
  <si>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</si>
  <si>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</si>
  <si>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</si>
  <si>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</si>
  <si>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</si>
  <si>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</si>
  <si>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</si>
  <si>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</si>
  <si>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</si>
  <si>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</si>
  <si>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</si>
  <si>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</si>
  <si>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</si>
  <si>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</si>
  <si>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</si>
  <si>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</si>
  <si>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</si>
  <si>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</si>
  <si>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</si>
  <si>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</si>
  <si>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</si>
  <si>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</si>
  <si>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</si>
  <si>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</si>
  <si>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</si>
  <si>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</si>
  <si>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</si>
  <si>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</si>
  <si>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</si>
  <si>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</si>
  <si>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</si>
  <si>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</si>
  <si>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</si>
  <si>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</si>
  <si>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</si>
  <si>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</si>
  <si>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</si>
  <si>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</si>
  <si>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</si>
  <si>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</si>
  <si>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</si>
  <si>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</si>
  <si>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</si>
  <si>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</si>
  <si>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</si>
  <si>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</si>
  <si>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</si>
  <si>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</si>
  <si>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</si>
  <si>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</si>
  <si>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</si>
  <si>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</si>
  <si>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</si>
  <si>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</si>
  <si>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</si>
  <si>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</si>
  <si>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</si>
  <si>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</si>
  <si>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</si>
  <si>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</si>
  <si>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</si>
  <si>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</si>
  <si>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</si>
  <si>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</si>
  <si>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</si>
  <si>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</si>
  <si>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</si>
  <si>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</si>
  <si>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</si>
  <si>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</si>
  <si>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</si>
  <si>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</si>
  <si>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</si>
  <si>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</si>
  <si>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</si>
  <si>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</si>
  <si>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</si>
  <si>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</si>
  <si>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</si>
  <si>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</si>
  <si>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</si>
  <si>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</si>
  <si>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</si>
  <si>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</si>
  <si>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</si>
  <si>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</si>
  <si>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</si>
  <si>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</si>
  <si>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</si>
  <si>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</si>
  <si>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</si>
  <si>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</si>
  <si>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</si>
  <si>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</si>
  <si>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</si>
  <si>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</si>
  <si>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</si>
  <si>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</si>
  <si>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</si>
  <si>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</si>
  <si>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</si>
  <si>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</si>
  <si>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</si>
  <si>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</si>
  <si>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</si>
  <si>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</si>
  <si>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</si>
  <si>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</si>
  <si>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</si>
  <si>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</si>
  <si>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</si>
  <si>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</si>
  <si>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</si>
  <si>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</si>
  <si>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</si>
  <si>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</si>
  <si>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</si>
  <si>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</si>
  <si>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</si>
  <si>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</si>
  <si>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</si>
  <si>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</si>
  <si>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</si>
  <si>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</si>
  <si>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</si>
  <si>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</si>
  <si>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</si>
  <si>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</si>
  <si>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</si>
  <si>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</si>
  <si>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</si>
  <si>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</si>
  <si>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</si>
  <si>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</si>
  <si>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</si>
  <si>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</si>
  <si>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</si>
  <si>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</si>
  <si>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</si>
  <si>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</si>
  <si>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</si>
  <si>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</si>
  <si>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</si>
  <si>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</si>
  <si>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</si>
  <si>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</si>
  <si>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</si>
  <si>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</si>
  <si>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</si>
  <si>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</si>
  <si>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</si>
  <si>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</si>
  <si>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</si>
  <si>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</si>
  <si>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</si>
  <si>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</si>
  <si>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</si>
  <si>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</si>
  <si>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</si>
  <si>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</si>
  <si>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</si>
  <si>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</si>
  <si>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</si>
  <si>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</si>
  <si>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</si>
  <si>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</si>
  <si>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</si>
  <si>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</si>
  <si>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</si>
  <si>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</si>
  <si>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</si>
  <si>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</si>
  <si>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</si>
  <si>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</si>
  <si>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</si>
  <si>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</si>
  <si>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</si>
  <si>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</si>
  <si>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</si>
  <si>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</si>
  <si>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</si>
  <si>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</si>
  <si>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</si>
  <si>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</si>
  <si>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</si>
  <si>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</si>
  <si>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</si>
  <si>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</si>
  <si>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</si>
  <si>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</si>
  <si>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</si>
  <si>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</si>
  <si>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</si>
  <si>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</si>
  <si>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</si>
  <si>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</si>
  <si>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</si>
  <si>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</si>
  <si>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</si>
  <si>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</si>
  <si>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</si>
  <si>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</si>
  <si>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</si>
  <si>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</si>
  <si>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</si>
  <si>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</si>
  <si>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</si>
  <si>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</si>
  <si>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</si>
  <si>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</si>
  <si>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</si>
  <si>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</si>
  <si>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</si>
  <si>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</si>
  <si>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</si>
  <si>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</si>
  <si>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</si>
  <si>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</si>
  <si>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</si>
  <si>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</si>
  <si>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</si>
  <si>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</si>
  <si>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</si>
  <si>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</si>
  <si>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</si>
  <si>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</si>
  <si>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</si>
  <si>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</si>
  <si>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</si>
  <si>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</si>
  <si>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</si>
  <si>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</si>
  <si>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</si>
  <si>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</si>
  <si>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</si>
  <si>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</si>
  <si>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</si>
  <si>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</si>
  <si>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</si>
  <si>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</si>
  <si>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</si>
  <si>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</si>
  <si>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</si>
  <si>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</si>
  <si>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</si>
  <si>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</si>
  <si>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</si>
  <si>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</si>
  <si>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</si>
  <si>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</si>
  <si>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</si>
  <si>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</si>
  <si>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</si>
  <si>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</si>
  <si>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</si>
  <si>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</si>
  <si>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</si>
  <si>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</si>
  <si>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</si>
  <si>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</si>
  <si>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</si>
  <si>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</si>
  <si>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</si>
  <si>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</si>
  <si>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</si>
  <si>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</si>
  <si>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</si>
  <si>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</si>
  <si>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</si>
  <si>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</si>
  <si>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</si>
  <si>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</si>
  <si>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</si>
  <si>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</si>
  <si>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</si>
  <si>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</si>
  <si>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</si>
  <si>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</si>
  <si>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</si>
  <si>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</si>
  <si>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</si>
  <si>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</si>
  <si>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</si>
  <si>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</si>
  <si>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</si>
  <si>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</si>
  <si>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</si>
  <si>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</si>
  <si>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</si>
  <si>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</si>
  <si>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</si>
  <si>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</si>
  <si>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</si>
  <si>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</si>
  <si>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</si>
  <si>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</si>
  <si>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</si>
  <si>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</si>
  <si>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</si>
  <si>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</si>
  <si>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</si>
  <si>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</si>
  <si>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</si>
  <si>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</si>
  <si>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</si>
  <si>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</si>
  <si>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</si>
  <si>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</si>
  <si>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</si>
  <si>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</si>
  <si>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</si>
  <si>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</si>
  <si>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</si>
  <si>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</si>
  <si>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</si>
  <si>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</si>
  <si>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</si>
  <si>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</si>
  <si>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</si>
  <si>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</si>
  <si>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</si>
  <si>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</si>
  <si>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</si>
  <si>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</si>
  <si>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</si>
  <si>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</si>
  <si>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</si>
  <si>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</si>
  <si>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</si>
  <si>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</si>
  <si>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</si>
  <si>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</si>
  <si>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</si>
  <si>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</si>
  <si>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</si>
  <si>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</si>
  <si>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</si>
  <si>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</si>
  <si>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</si>
  <si>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</si>
  <si>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</si>
  <si>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</si>
  <si>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</si>
  <si>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</si>
  <si>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</si>
  <si>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</si>
  <si>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</si>
  <si>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</si>
  <si>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</si>
  <si>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</si>
  <si>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</si>
  <si>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</si>
  <si>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</si>
  <si>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</si>
  <si>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</si>
  <si>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</si>
  <si>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</si>
  <si>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</si>
  <si>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</si>
  <si>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</si>
  <si>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</si>
  <si>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</si>
  <si>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</si>
  <si>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</si>
  <si>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</si>
  <si>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</si>
  <si>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</si>
  <si>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</si>
  <si>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</si>
  <si>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</si>
  <si>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</si>
  <si>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</si>
  <si>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</si>
  <si>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</si>
  <si>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</si>
  <si>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</si>
  <si>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</si>
  <si>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</si>
  <si>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</si>
  <si>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</si>
  <si>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</si>
  <si>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</si>
  <si>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</si>
  <si>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</si>
  <si>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</si>
  <si>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</si>
  <si>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</si>
  <si>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</si>
  <si>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</si>
  <si>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</si>
  <si>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</si>
  <si>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</si>
  <si>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</si>
  <si>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</si>
  <si>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</si>
  <si>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</si>
  <si>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</si>
  <si>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</si>
  <si>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</si>
  <si>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</si>
  <si>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</si>
  <si>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</si>
  <si>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</si>
  <si>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</si>
  <si>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</si>
  <si>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</si>
  <si>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</si>
  <si>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</si>
  <si>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</si>
  <si>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</si>
  <si>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</si>
  <si>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</si>
  <si>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</si>
  <si>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</si>
  <si>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</si>
  <si>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</si>
  <si>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</si>
  <si>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</si>
  <si>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</si>
  <si>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</si>
  <si>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</si>
  <si>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</si>
  <si>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</si>
  <si>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</si>
  <si>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</si>
  <si>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</si>
  <si>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</si>
  <si>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</si>
  <si>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</si>
  <si>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</si>
  <si>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</si>
  <si>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</si>
  <si>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</si>
  <si>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</si>
  <si>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</si>
  <si>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</si>
  <si>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</si>
  <si>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</si>
  <si>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</si>
  <si>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</si>
  <si>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</si>
  <si>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</si>
  <si>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</si>
  <si>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</si>
  <si>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</si>
  <si>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</si>
  <si>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</si>
  <si>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</si>
  <si>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</si>
  <si>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</si>
  <si>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</si>
  <si>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</si>
  <si>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</si>
  <si>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</si>
  <si>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</si>
  <si>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</si>
  <si>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</si>
  <si>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</si>
  <si>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</si>
  <si>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</si>
  <si>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</si>
  <si>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</si>
  <si>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</si>
  <si>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</si>
  <si>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</si>
  <si>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</si>
  <si>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</si>
  <si>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</si>
  <si>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</si>
  <si>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</si>
  <si>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</si>
  <si>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</si>
  <si>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</si>
  <si>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</si>
  <si>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</si>
  <si>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</si>
  <si>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</si>
  <si>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</si>
  <si>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</si>
  <si>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</si>
  <si>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</si>
  <si>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</si>
  <si>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</si>
  <si>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</si>
  <si>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</si>
  <si>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</si>
  <si>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</si>
  <si>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</si>
  <si>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</si>
  <si>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</si>
  <si>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</si>
  <si>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</si>
  <si>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</si>
  <si>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</si>
  <si>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</si>
  <si>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</si>
  <si>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</si>
  <si>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</si>
  <si>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</si>
  <si>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</si>
  <si>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</si>
  <si>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</si>
  <si>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</si>
  <si>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</si>
  <si>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</si>
  <si>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</si>
  <si>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</si>
  <si>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</si>
  <si>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</si>
  <si>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</si>
  <si>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</si>
  <si>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</si>
  <si>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</si>
  <si>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</si>
  <si>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</si>
  <si>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</si>
  <si>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</si>
  <si>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</si>
  <si>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</si>
  <si>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</si>
  <si>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</si>
  <si>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</si>
  <si>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</si>
  <si>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</si>
  <si>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</si>
  <si>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</si>
  <si>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</si>
  <si>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</si>
  <si>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</si>
  <si>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</si>
  <si>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</si>
  <si>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</si>
  <si>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</si>
  <si>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</si>
  <si>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</si>
  <si>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</si>
  <si>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</si>
  <si>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</si>
  <si>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</si>
  <si>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</si>
  <si>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</si>
  <si>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</si>
  <si>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</si>
  <si>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</si>
  <si>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</si>
  <si>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</si>
  <si>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</si>
  <si>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</si>
  <si>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</si>
  <si>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</si>
  <si>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</si>
  <si>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</si>
  <si>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</si>
  <si>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</si>
  <si>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</si>
  <si>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</si>
  <si>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</si>
  <si>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</si>
  <si>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</si>
  <si>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</si>
  <si>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</si>
  <si>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</si>
  <si>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</si>
  <si>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</si>
  <si>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</si>
  <si>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</si>
  <si>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</si>
  <si>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</si>
  <si>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</si>
  <si>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</si>
  <si>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</si>
  <si>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</si>
  <si>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</si>
  <si>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</si>
  <si>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</si>
  <si>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</si>
  <si>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</si>
  <si>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</si>
  <si>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</si>
  <si>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</si>
  <si>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</si>
  <si>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</si>
  <si>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</si>
  <si>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</si>
  <si>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</si>
  <si>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</si>
  <si>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</si>
  <si>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</si>
  <si>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</si>
  <si>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</si>
  <si>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</si>
  <si>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</si>
  <si>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</si>
  <si>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</si>
  <si>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</si>
  <si>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</si>
  <si>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</si>
  <si>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</si>
  <si>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</si>
  <si>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</si>
  <si>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</si>
  <si>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</si>
  <si>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</si>
  <si>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</si>
  <si>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</si>
  <si>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</si>
  <si>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</si>
  <si>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</si>
  <si>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</si>
  <si>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</si>
  <si>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</si>
  <si>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</si>
  <si>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</si>
  <si>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</si>
  <si>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</si>
  <si>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</si>
  <si>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</si>
  <si>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</si>
  <si>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</si>
  <si>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</si>
  <si>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</si>
  <si>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</si>
  <si>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</si>
  <si>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</si>
  <si>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</si>
  <si>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</si>
  <si>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</si>
  <si>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</si>
  <si>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</si>
  <si>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</si>
  <si>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</si>
  <si>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</si>
  <si>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</si>
  <si>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</si>
  <si>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</si>
  <si>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</si>
  <si>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</si>
  <si>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</si>
  <si>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</si>
  <si>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</si>
  <si>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</si>
  <si>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</si>
  <si>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</si>
  <si>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</si>
  <si>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</si>
  <si>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</si>
  <si>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</si>
  <si>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</si>
  <si>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</si>
  <si>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</si>
  <si>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</si>
  <si>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</si>
  <si>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</si>
  <si>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</si>
  <si>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</si>
  <si>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</si>
  <si>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</si>
  <si>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</si>
  <si>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</si>
  <si>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</si>
  <si>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</si>
  <si>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</si>
  <si>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</si>
  <si>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</si>
  <si>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</si>
  <si>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</si>
  <si>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</si>
  <si>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</si>
  <si>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</si>
  <si>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</si>
  <si>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</si>
  <si>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</si>
  <si>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</si>
  <si>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</si>
  <si>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</si>
  <si>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</si>
  <si>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</si>
  <si>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</si>
  <si>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</si>
  <si>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</si>
  <si>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</si>
  <si>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</si>
  <si>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</si>
  <si>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</si>
  <si>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</si>
  <si>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</si>
  <si>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</si>
  <si>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</si>
  <si>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</si>
  <si>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</si>
  <si>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</si>
  <si>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</si>
  <si>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</si>
  <si>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</si>
  <si>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</si>
  <si>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</si>
  <si>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</si>
  <si>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</si>
  <si>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</si>
  <si>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</si>
  <si>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</si>
  <si>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</si>
  <si>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</si>
  <si>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</si>
  <si>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</si>
  <si>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</si>
  <si>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</si>
  <si>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</si>
  <si>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</si>
  <si>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</si>
  <si>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</si>
  <si>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</si>
  <si>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</si>
  <si>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</si>
  <si>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</si>
  <si>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</si>
  <si>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</si>
  <si>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</si>
  <si>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</si>
  <si>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</si>
  <si>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</si>
  <si>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</si>
  <si>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</si>
  <si>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</si>
  <si>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</si>
  <si>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</si>
  <si>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</si>
  <si>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</si>
  <si>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</si>
  <si>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</si>
  <si>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</si>
  <si>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</si>
  <si>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</si>
  <si>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</si>
  <si>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</si>
  <si>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</si>
  <si>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</si>
  <si>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</si>
  <si>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</si>
  <si>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</si>
  <si>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</si>
  <si>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</si>
  <si>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</si>
  <si>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</si>
  <si>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</si>
  <si>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</si>
  <si>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</si>
  <si>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</si>
  <si>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</si>
  <si>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</si>
  <si>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</si>
  <si>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</si>
  <si>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</si>
  <si>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</si>
  <si>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</si>
  <si>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</si>
  <si>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</si>
  <si>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</si>
  <si>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</si>
  <si>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</si>
  <si>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</si>
  <si>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</si>
  <si>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</si>
  <si>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</si>
  <si>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</si>
  <si>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</si>
  <si>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</si>
  <si>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</si>
  <si>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</si>
  <si>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</si>
  <si>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</si>
  <si>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</si>
  <si>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</si>
  <si>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</si>
  <si>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</si>
  <si>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</si>
  <si>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</si>
  <si>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</si>
  <si>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</si>
  <si>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</si>
  <si>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</si>
  <si>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</si>
  <si>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</si>
  <si>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</si>
  <si>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</si>
  <si>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</si>
  <si>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</si>
  <si>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</si>
  <si>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</si>
  <si>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</si>
  <si>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</si>
  <si>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</si>
  <si>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</si>
  <si>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</si>
  <si>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</si>
  <si>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</si>
  <si>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</si>
  <si>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</si>
  <si>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</si>
  <si>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</si>
  <si>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</si>
  <si>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</si>
  <si>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</si>
  <si>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</si>
  <si>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</si>
  <si>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</si>
  <si>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</si>
  <si>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</si>
  <si>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</si>
  <si>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</si>
  <si>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</si>
  <si>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</si>
  <si>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</si>
  <si>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</si>
  <si>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</si>
  <si>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</si>
  <si>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</si>
  <si>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</si>
  <si>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</si>
  <si>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</si>
  <si>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</si>
  <si>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</si>
  <si>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</si>
  <si>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</si>
  <si>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</si>
  <si>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</si>
  <si>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</si>
  <si>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</si>
  <si>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</si>
  <si>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</si>
  <si>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</si>
  <si>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</si>
  <si>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</si>
  <si>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</si>
  <si>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</si>
  <si>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</si>
  <si>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</si>
  <si>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</si>
  <si>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</si>
  <si>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</si>
  <si>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</si>
  <si>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</si>
  <si>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</si>
  <si>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</si>
  <si>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</si>
  <si>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</si>
  <si>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</si>
  <si>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</si>
  <si>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</si>
  <si>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</si>
  <si>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</si>
  <si>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</si>
  <si>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</si>
  <si>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</si>
  <si>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</si>
  <si>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</si>
  <si>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</si>
  <si>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</si>
  <si>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</si>
  <si>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</si>
  <si>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</si>
  <si>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</si>
  <si>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</si>
  <si>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</si>
  <si>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</si>
  <si>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</si>
  <si>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</si>
  <si>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</si>
  <si>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</si>
  <si>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</si>
  <si>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</si>
  <si>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</si>
  <si>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</si>
  <si>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</si>
  <si>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</si>
  <si>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</si>
  <si>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</si>
  <si>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</si>
  <si>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</si>
  <si>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</si>
  <si>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</si>
  <si>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</si>
  <si>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</si>
  <si>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</si>
  <si>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</si>
  <si>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</si>
  <si>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</si>
  <si>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</si>
  <si>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</si>
  <si>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</si>
  <si>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</si>
  <si>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</si>
  <si>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</si>
  <si>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</si>
  <si>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</si>
  <si>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</si>
  <si>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</si>
  <si>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</si>
  <si>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</si>
  <si>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</si>
  <si>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</si>
  <si>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</si>
  <si>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</si>
  <si>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</si>
  <si>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</si>
  <si>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</si>
  <si>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</si>
  <si>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</si>
  <si>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</si>
  <si>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</si>
  <si>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</si>
  <si>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</si>
  <si>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</si>
  <si>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</si>
  <si>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</si>
  <si>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</si>
  <si>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</si>
  <si>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</si>
  <si>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</si>
  <si>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</si>
  <si>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</si>
  <si>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</si>
  <si>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</si>
  <si>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</si>
  <si>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</si>
  <si>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</si>
  <si>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</si>
  <si>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</si>
  <si>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</si>
  <si>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</si>
  <si>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</si>
  <si>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</si>
  <si>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</si>
  <si>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</si>
  <si>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</si>
  <si>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</si>
  <si>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</si>
  <si>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</si>
  <si>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</si>
  <si>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</si>
  <si>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</si>
  <si>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</si>
  <si>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</si>
  <si>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</si>
  <si>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</si>
  <si>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</si>
  <si>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</si>
  <si>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</si>
  <si>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</si>
  <si>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</si>
  <si>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</si>
  <si>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</si>
  <si>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</si>
  <si>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</si>
  <si>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</si>
  <si>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</si>
  <si>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</si>
  <si>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</si>
  <si>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</si>
  <si>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</si>
  <si>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</si>
  <si>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</si>
  <si>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</si>
  <si>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</si>
  <si>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</si>
  <si>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</si>
  <si>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</si>
  <si>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</si>
  <si>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</si>
  <si>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</si>
  <si>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</si>
  <si>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</si>
  <si>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</si>
  <si>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</si>
  <si>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</si>
  <si>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</si>
  <si>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</si>
  <si>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</si>
  <si>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</si>
  <si>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</si>
  <si>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</si>
  <si>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</si>
  <si>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</si>
  <si>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</si>
  <si>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</si>
  <si>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</si>
  <si>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</si>
  <si>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</si>
  <si>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</si>
  <si>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</si>
  <si>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</si>
  <si>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</si>
  <si>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</si>
  <si>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</si>
  <si>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</si>
  <si>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</si>
  <si>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</si>
  <si>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</si>
  <si>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</si>
  <si>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</si>
  <si>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</si>
  <si>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</si>
  <si>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</si>
  <si>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</si>
  <si>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</si>
  <si>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</si>
  <si>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</si>
  <si>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</si>
  <si>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</si>
  <si>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</si>
  <si>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</si>
  <si>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</si>
  <si>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</si>
  <si>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</si>
  <si>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</si>
  <si>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</si>
  <si>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</si>
  <si>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</si>
  <si>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</si>
  <si>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</si>
  <si>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</si>
  <si>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</si>
  <si>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</si>
  <si>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</si>
  <si>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</si>
  <si>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</si>
  <si>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</si>
  <si>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</si>
  <si>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</si>
  <si>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</si>
  <si>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</si>
  <si>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</si>
  <si>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</si>
  <si>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</si>
  <si>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</si>
  <si>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</si>
  <si>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</si>
  <si>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</si>
  <si>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</si>
  <si>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</si>
  <si>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</si>
  <si>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</si>
  <si>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</si>
  <si>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</si>
  <si>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</si>
  <si>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</si>
  <si>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</si>
  <si>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</si>
  <si>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</si>
  <si>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</si>
  <si>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</si>
  <si>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</si>
  <si>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</si>
  <si>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</si>
  <si>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</si>
  <si>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</si>
  <si>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</si>
  <si>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</si>
  <si>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</si>
  <si>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</si>
  <si>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</si>
  <si>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</si>
  <si>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</si>
  <si>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</si>
  <si>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</si>
  <si>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</si>
  <si>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</si>
  <si>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</si>
  <si>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</si>
  <si>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</si>
  <si>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</si>
  <si>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</si>
  <si>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</si>
  <si>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</si>
  <si>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</si>
  <si>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</si>
  <si>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</si>
  <si>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</si>
  <si>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</si>
  <si>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</si>
  <si>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</si>
  <si>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</si>
  <si>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</si>
  <si>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</si>
  <si>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</si>
  <si>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</si>
  <si>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</si>
  <si>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</si>
  <si>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</si>
  <si>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</si>
  <si>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</si>
  <si>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</si>
  <si>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</si>
  <si>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</si>
  <si>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</si>
  <si>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</si>
  <si>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</si>
  <si>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</si>
  <si>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</si>
  <si>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</si>
  <si>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</si>
  <si>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</si>
  <si>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</si>
  <si>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</si>
  <si>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</si>
  <si>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</si>
  <si>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</si>
  <si>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</si>
  <si>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</si>
  <si>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</si>
  <si>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</si>
  <si>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</si>
  <si>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</si>
  <si>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</si>
  <si>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</si>
  <si>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</si>
  <si>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</si>
  <si>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</si>
  <si>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</si>
  <si>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</si>
  <si>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</si>
  <si>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</si>
  <si>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</si>
  <si>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</si>
  <si>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</si>
  <si>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</si>
  <si>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</si>
  <si>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</si>
  <si>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</si>
  <si>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</si>
  <si>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</si>
  <si>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</si>
  <si>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</si>
  <si>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</si>
  <si>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</si>
  <si>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</si>
  <si>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</si>
  <si>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</si>
  <si>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</si>
  <si>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</si>
  <si>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</si>
  <si>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</si>
  <si>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</si>
  <si>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</si>
  <si>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</si>
  <si>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</si>
  <si>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</si>
  <si>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</si>
  <si>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</si>
  <si>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</si>
  <si>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</si>
  <si>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</si>
  <si>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</si>
  <si>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</si>
  <si>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</si>
  <si>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</si>
  <si>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</si>
  <si>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</si>
  <si>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</si>
  <si>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</si>
  <si>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</si>
  <si>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</si>
  <si>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</si>
  <si>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</si>
  <si>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</si>
  <si>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</si>
  <si>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</si>
  <si>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</si>
  <si>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</si>
  <si>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</si>
  <si>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</si>
  <si>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</si>
  <si>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</si>
  <si>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</si>
  <si>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</si>
  <si>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</si>
  <si>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</si>
  <si>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</si>
  <si>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</si>
  <si>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</si>
  <si>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</si>
  <si>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</si>
  <si>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</si>
  <si>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</si>
  <si>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</si>
  <si>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</si>
  <si>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</si>
  <si>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</si>
  <si>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</si>
  <si>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</si>
  <si>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</si>
  <si>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</si>
  <si>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</si>
  <si>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</si>
  <si>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</si>
  <si>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</si>
  <si>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</si>
  <si>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</si>
  <si>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</si>
  <si>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</si>
  <si>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</si>
  <si>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</si>
  <si>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</si>
  <si>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</si>
  <si>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</si>
  <si>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</si>
  <si>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</si>
  <si>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</si>
  <si>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</si>
  <si>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</si>
  <si>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</si>
  <si>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</si>
  <si>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</si>
  <si>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</si>
  <si>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</si>
  <si>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</si>
  <si>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</si>
  <si>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</si>
  <si>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</si>
  <si>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</si>
  <si>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</si>
  <si>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</si>
  <si>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</si>
  <si>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</si>
  <si>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</si>
  <si>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</si>
  <si>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</si>
  <si>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</si>
  <si>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</si>
  <si>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</si>
  <si>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</si>
  <si>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</si>
  <si>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</si>
  <si>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</si>
  <si>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</si>
  <si>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</si>
  <si>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</si>
  <si>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</si>
  <si>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</si>
  <si>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</si>
  <si>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</si>
  <si>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</si>
  <si>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</si>
  <si>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</si>
  <si>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</si>
  <si>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</si>
  <si>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</si>
  <si>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</si>
  <si>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</si>
  <si>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</si>
  <si>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</si>
  <si>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</si>
  <si>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</si>
  <si>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</si>
  <si>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</si>
  <si>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</si>
  <si>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</si>
  <si>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</si>
  <si>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</si>
  <si>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</si>
  <si>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</si>
  <si>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</si>
  <si>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</si>
  <si>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</si>
  <si>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</si>
  <si>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</si>
  <si>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</si>
  <si>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</si>
  <si>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</si>
  <si>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</si>
  <si>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</si>
  <si>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</si>
  <si>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</si>
  <si>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</si>
  <si>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</si>
  <si>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</si>
  <si>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</si>
  <si>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</si>
  <si>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</si>
  <si>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</si>
  <si>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</si>
  <si>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</si>
  <si>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</si>
  <si>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</si>
  <si>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</si>
  <si>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</si>
  <si>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</si>
  <si>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</si>
  <si>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</si>
  <si>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</si>
  <si>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</si>
  <si>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</si>
  <si>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</si>
  <si>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</si>
  <si>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</si>
  <si>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</si>
  <si>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</si>
  <si>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</si>
  <si>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</si>
  <si>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</si>
  <si>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</si>
  <si>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</si>
  <si>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</si>
  <si>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</si>
  <si>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</si>
  <si>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</si>
  <si>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</si>
  <si>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</si>
  <si>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</si>
  <si>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</si>
  <si>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</si>
  <si>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</si>
  <si>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</si>
  <si>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</si>
  <si>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</si>
  <si>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</si>
  <si>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</si>
  <si>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</si>
  <si>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</si>
  <si>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</si>
  <si>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</si>
  <si>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</si>
  <si>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</si>
  <si>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</si>
  <si>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</si>
  <si>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</si>
  <si>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</si>
  <si>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</si>
  <si>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</si>
  <si>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</si>
  <si>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</si>
  <si>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</si>
  <si>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</si>
  <si>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</si>
  <si>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</si>
  <si>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</si>
  <si>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</si>
  <si>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</si>
  <si>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</si>
  <si>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</si>
  <si>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</si>
  <si>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</si>
  <si>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</si>
  <si>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</si>
  <si>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</si>
  <si>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</si>
  <si>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</si>
  <si>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</si>
  <si>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</si>
  <si>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</si>
  <si>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</si>
  <si>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</si>
  <si>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</si>
  <si>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</si>
  <si>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</si>
  <si>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</si>
  <si>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</si>
  <si>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</si>
  <si>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</si>
  <si>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</si>
  <si>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</si>
  <si>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</si>
  <si>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</si>
  <si>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</si>
  <si>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</si>
  <si>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</si>
  <si>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</si>
  <si>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</si>
  <si>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</si>
  <si>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</si>
  <si>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</si>
  <si>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</si>
  <si>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</si>
  <si>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</si>
  <si>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</si>
  <si>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</si>
  <si>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</si>
  <si>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</si>
  <si>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</si>
  <si>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</si>
  <si>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</si>
  <si>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</si>
  <si>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</si>
  <si>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</si>
  <si>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</si>
  <si>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</si>
  <si>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</si>
  <si>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</si>
  <si>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</si>
  <si>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</si>
  <si>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</si>
  <si>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</si>
  <si>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</si>
  <si>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</si>
  <si>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</si>
  <si>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</si>
  <si>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</si>
  <si>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</si>
  <si>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</si>
  <si>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</si>
  <si>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</si>
  <si>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</si>
  <si>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</si>
  <si>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</si>
  <si>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</si>
  <si>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</si>
  <si>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</si>
  <si>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</si>
  <si>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</si>
  <si>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</si>
  <si>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</si>
  <si>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</si>
  <si>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</si>
  <si>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</si>
  <si>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</si>
  <si>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</si>
  <si>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</si>
  <si>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</si>
  <si>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</si>
  <si>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</si>
  <si>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</si>
  <si>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</si>
  <si>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</si>
  <si>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</si>
  <si>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</si>
  <si>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</si>
  <si>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</si>
  <si>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</si>
  <si>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</si>
  <si>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</si>
  <si>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</si>
  <si>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</si>
  <si>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</si>
  <si>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</si>
  <si>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</si>
  <si>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</si>
  <si>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</si>
  <si>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</si>
  <si>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</si>
  <si>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</si>
  <si>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</si>
  <si>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</si>
  <si>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</si>
  <si>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</si>
  <si>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</si>
  <si>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</si>
  <si>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</si>
  <si>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</si>
  <si>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</si>
  <si>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</si>
  <si>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</si>
  <si>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</si>
  <si>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</si>
  <si>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</si>
  <si>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</si>
  <si>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</si>
  <si>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</si>
  <si>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</si>
  <si>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</si>
  <si>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</si>
  <si>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</si>
  <si>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</si>
  <si>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</si>
  <si>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</si>
  <si>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</si>
  <si>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</si>
  <si>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</si>
  <si>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</si>
  <si>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</si>
  <si>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</si>
  <si>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</si>
  <si>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</si>
  <si>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</si>
  <si>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</si>
  <si>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</si>
  <si>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</si>
  <si>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</si>
  <si>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</si>
  <si>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</si>
  <si>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</si>
  <si>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</si>
  <si>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</si>
  <si>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</si>
  <si>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</si>
  <si>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</si>
  <si>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</si>
  <si>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</si>
  <si>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</si>
  <si>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</si>
  <si>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</si>
  <si>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</si>
  <si>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</si>
  <si>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</si>
  <si>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</si>
  <si>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</si>
  <si>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</si>
  <si>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</si>
  <si>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</si>
  <si>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</si>
  <si>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</si>
  <si>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</si>
  <si>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</si>
  <si>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</si>
  <si>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</si>
  <si>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</si>
  <si>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</si>
  <si>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</si>
  <si>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</si>
  <si>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</si>
  <si>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</si>
  <si>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</si>
  <si>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</si>
  <si>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</si>
  <si>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</si>
  <si>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</si>
  <si>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</si>
  <si>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</si>
  <si>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</si>
  <si>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</si>
  <si>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</si>
  <si>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</si>
  <si>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</si>
  <si>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</si>
  <si>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</si>
  <si>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</si>
  <si>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</si>
  <si>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</si>
  <si>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</si>
  <si>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</si>
  <si>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</si>
  <si>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</si>
  <si>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</si>
  <si>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</si>
  <si>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</si>
  <si>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</si>
  <si>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</si>
  <si>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</si>
  <si>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</si>
  <si>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</si>
  <si>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</si>
  <si>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</si>
  <si>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</si>
  <si>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</si>
  <si>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</si>
  <si>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</si>
  <si>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</si>
  <si>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</si>
  <si>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</si>
  <si>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</si>
  <si>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</si>
  <si>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</si>
  <si>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</si>
  <si>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</si>
  <si>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</si>
  <si>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</si>
  <si>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</si>
  <si>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</si>
  <si>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</si>
  <si>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</si>
  <si>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</si>
  <si>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</si>
  <si>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</si>
  <si>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</si>
  <si>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</si>
  <si>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</si>
  <si>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</si>
  <si>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</si>
  <si>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</si>
  <si>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</si>
  <si>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</si>
  <si>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</si>
  <si>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</si>
  <si>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</si>
  <si>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</si>
  <si>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</si>
  <si>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</si>
  <si>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</si>
  <si>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</si>
  <si>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</si>
  <si>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</si>
  <si>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</si>
  <si>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</si>
  <si>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</si>
  <si>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</si>
  <si>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</si>
  <si>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</si>
  <si>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</si>
  <si>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</si>
  <si>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</si>
  <si>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</si>
  <si>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</si>
  <si>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</si>
  <si>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</si>
  <si>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</si>
  <si>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</si>
  <si>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</si>
  <si>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</si>
  <si>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</si>
  <si>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</si>
  <si>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</si>
  <si>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</si>
  <si>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</si>
  <si>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</si>
  <si>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</si>
  <si>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</si>
  <si>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</si>
  <si>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</si>
  <si>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</si>
  <si>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</si>
  <si>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</si>
  <si>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</si>
  <si>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</si>
  <si>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</si>
  <si>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</si>
  <si>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</si>
  <si>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</si>
  <si>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</si>
  <si>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</si>
  <si>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</si>
  <si>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</si>
  <si>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</si>
  <si>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</si>
  <si>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</si>
  <si>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</si>
  <si>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</si>
  <si>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</si>
  <si>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</si>
  <si>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</si>
  <si>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</si>
  <si>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</si>
  <si>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</si>
  <si>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</si>
  <si>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</si>
  <si>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</si>
  <si>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</si>
  <si>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</si>
  <si>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</si>
  <si>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</si>
  <si>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</si>
  <si>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</si>
  <si>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</si>
  <si>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</si>
  <si>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</si>
  <si>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</si>
  <si>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</si>
  <si>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</si>
  <si>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</si>
  <si>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</si>
  <si>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</si>
  <si>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</si>
  <si>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</si>
  <si>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</si>
  <si>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</si>
  <si>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</si>
  <si>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</si>
  <si>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</si>
  <si>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</si>
  <si>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</si>
  <si>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</si>
  <si>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</si>
  <si>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</si>
  <si>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</si>
  <si>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</si>
  <si>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</si>
  <si>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</si>
  <si>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</si>
  <si>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</si>
  <si>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</si>
  <si>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</si>
  <si>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</si>
  <si>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</si>
  <si>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</si>
  <si>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</si>
  <si>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</si>
  <si>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</si>
  <si>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</si>
  <si>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</si>
  <si>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</si>
  <si>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</si>
  <si>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</si>
  <si>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</si>
  <si>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</si>
  <si>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</si>
  <si>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</si>
  <si>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</si>
  <si>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</si>
  <si>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</si>
  <si>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</si>
  <si>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</si>
  <si>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</si>
  <si>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</si>
  <si>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</si>
  <si>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</si>
  <si>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</si>
  <si>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</si>
  <si>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</si>
  <si>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</si>
  <si>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</si>
  <si>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</si>
  <si>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</si>
  <si>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</si>
  <si>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</si>
  <si>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</si>
  <si>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</si>
  <si>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</si>
  <si>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</si>
  <si>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</si>
  <si>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</si>
  <si>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</si>
  <si>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</si>
  <si>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</si>
  <si>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</si>
  <si>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</si>
  <si>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</si>
  <si>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</si>
  <si>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</si>
  <si>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</si>
  <si>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</si>
  <si>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</si>
  <si>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</si>
  <si>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</si>
  <si>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</si>
  <si>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</si>
  <si>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</si>
  <si>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</si>
  <si>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</si>
  <si>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</si>
  <si>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</si>
  <si>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</si>
  <si>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</si>
  <si>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</si>
  <si>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</si>
  <si>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</si>
  <si>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</si>
  <si>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</si>
  <si>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</si>
  <si>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</si>
  <si>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</si>
  <si>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</si>
  <si>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</si>
  <si>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</si>
  <si>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</si>
  <si>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</si>
  <si>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</si>
  <si>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</si>
  <si>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</si>
  <si>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</si>
  <si>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</si>
  <si>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</si>
  <si>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</si>
  <si>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</si>
  <si>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</si>
  <si>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</si>
  <si>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</si>
  <si>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</si>
  <si>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</si>
  <si>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</si>
  <si>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</si>
  <si>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</si>
  <si>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</si>
  <si>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</si>
  <si>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</si>
  <si>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</si>
  <si>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</si>
  <si>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</si>
  <si>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</si>
  <si>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</si>
  <si>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</si>
  <si>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</si>
  <si>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</si>
  <si>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</si>
  <si>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</si>
  <si>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</si>
  <si>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</si>
  <si>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</si>
  <si>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</si>
  <si>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</si>
  <si>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</si>
  <si>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</si>
  <si>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</si>
  <si>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</si>
  <si>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</si>
  <si>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</si>
  <si>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</si>
  <si>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</si>
  <si>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</si>
  <si>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</si>
  <si>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</si>
  <si>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</si>
  <si>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</si>
  <si>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</si>
  <si>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</si>
  <si>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</si>
  <si>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</si>
  <si>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</si>
  <si>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</si>
  <si>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</si>
  <si>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</si>
  <si>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</si>
  <si>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</si>
  <si>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</si>
  <si>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</si>
  <si>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</si>
  <si>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</si>
  <si>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</si>
  <si>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</si>
  <si>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</si>
  <si>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</si>
  <si>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</si>
  <si>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</si>
  <si>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</si>
  <si>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</si>
  <si>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</si>
  <si>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</si>
  <si>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</si>
  <si>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</si>
  <si>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</si>
  <si>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</si>
  <si>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</si>
  <si>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</si>
  <si>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</si>
  <si>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</si>
  <si>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</si>
  <si>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</si>
  <si>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</si>
  <si>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</si>
  <si>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</si>
  <si>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</si>
  <si>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</si>
  <si>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</si>
  <si>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</si>
  <si>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</si>
  <si>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</si>
  <si>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</si>
  <si>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</si>
  <si>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</si>
  <si>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</si>
  <si>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</si>
  <si>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</si>
  <si>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</si>
  <si>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</si>
  <si>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</si>
  <si>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</si>
  <si>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</si>
  <si>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</si>
  <si>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</si>
  <si>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</si>
  <si>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</si>
  <si>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</si>
  <si>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</si>
  <si>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</si>
  <si>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</si>
  <si>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</si>
  <si>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</si>
  <si>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</si>
  <si>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</si>
  <si>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</si>
  <si>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</si>
  <si>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</si>
  <si>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</si>
  <si>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</si>
  <si>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</si>
  <si>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</si>
  <si>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</si>
  <si>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</si>
  <si>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</si>
  <si>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</si>
  <si>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</si>
  <si>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</si>
  <si>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</si>
  <si>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</si>
  <si>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</si>
  <si>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</si>
  <si>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</si>
  <si>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</si>
  <si>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</si>
  <si>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</si>
  <si>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</si>
  <si>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</si>
  <si>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</si>
  <si>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</si>
  <si>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</si>
  <si>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</si>
  <si>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</si>
  <si>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</si>
  <si>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</si>
  <si>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</si>
  <si>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</si>
  <si>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</si>
  <si>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</si>
  <si>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</si>
  <si>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</si>
  <si>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</si>
  <si>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</si>
  <si>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</si>
  <si>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</si>
  <si>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</si>
  <si>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</si>
  <si>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</si>
  <si>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</si>
  <si>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</si>
  <si>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</si>
  <si>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</si>
  <si>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</si>
  <si>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</si>
  <si>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</si>
  <si>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</si>
  <si>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</si>
  <si>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</si>
  <si>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</si>
  <si>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</si>
  <si>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</si>
  <si>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</si>
  <si>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</si>
  <si>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</si>
  <si>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</si>
  <si>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</si>
  <si>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</si>
  <si>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</si>
  <si>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</si>
  <si>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</si>
  <si>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</si>
  <si>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</si>
  <si>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</si>
  <si>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</si>
  <si>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</si>
  <si>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</si>
  <si>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</si>
  <si>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</si>
  <si>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</si>
  <si>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</si>
  <si>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</si>
  <si>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</si>
  <si>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</si>
  <si>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</si>
  <si>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</si>
  <si>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</si>
  <si>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</si>
  <si>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</si>
  <si>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</si>
  <si>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</si>
  <si>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</si>
  <si>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</si>
  <si>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</si>
  <si>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</si>
  <si>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</si>
  <si>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</si>
  <si>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</si>
  <si>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</si>
  <si>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</si>
  <si>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</si>
  <si>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</si>
  <si>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</si>
  <si>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</si>
  <si>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</si>
  <si>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</si>
  <si>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</si>
  <si>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</si>
  <si>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</si>
  <si>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</si>
  <si>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</si>
  <si>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</si>
  <si>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</si>
  <si>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</si>
  <si>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</si>
  <si>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</si>
  <si>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</si>
  <si>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</si>
  <si>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</si>
  <si>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</si>
  <si>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</si>
  <si>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</si>
  <si>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</si>
  <si>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</si>
  <si>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</si>
  <si>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</si>
  <si>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</si>
  <si>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</si>
  <si>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</si>
  <si>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</si>
  <si>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</si>
  <si>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</si>
  <si>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</si>
  <si>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</si>
  <si>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</si>
  <si>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</si>
  <si>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</si>
  <si>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</si>
  <si>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</si>
  <si>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</si>
  <si>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</si>
  <si>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</si>
  <si>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</si>
  <si>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</si>
  <si>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</si>
  <si>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</si>
  <si>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</si>
  <si>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</si>
  <si>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</si>
  <si>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</si>
  <si>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</si>
  <si>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</si>
  <si>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</si>
  <si>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</si>
  <si>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</si>
  <si>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</si>
  <si>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</si>
  <si>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</si>
  <si>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</si>
  <si>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</si>
  <si>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</si>
  <si>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</si>
  <si>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</si>
  <si>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</si>
  <si>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</si>
  <si>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</si>
  <si>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</si>
  <si>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</si>
  <si>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</si>
  <si>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</si>
  <si>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</si>
  <si>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</si>
  <si>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</si>
  <si>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</si>
  <si>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</si>
  <si>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</si>
  <si>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</si>
  <si>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</si>
  <si>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</si>
  <si>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</si>
  <si>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</si>
  <si>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</si>
  <si>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</si>
  <si>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</si>
  <si>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</si>
  <si>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</si>
  <si>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</si>
  <si>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</si>
  <si>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</si>
  <si>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</si>
  <si>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</si>
  <si>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</si>
  <si>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</si>
  <si>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</si>
  <si>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</si>
  <si>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</si>
  <si>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</si>
  <si>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</si>
  <si>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</si>
  <si>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</si>
  <si>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</si>
  <si>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</si>
  <si>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</si>
  <si>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</si>
  <si>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</si>
  <si>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</si>
  <si>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</si>
  <si>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</si>
  <si>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</si>
  <si>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</si>
  <si>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</si>
  <si>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</si>
  <si>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</si>
  <si>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</si>
  <si>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</si>
  <si>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</si>
  <si>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</si>
  <si>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</si>
  <si>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</si>
  <si>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</si>
  <si>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</si>
  <si>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</si>
  <si>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</si>
  <si>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</si>
  <si>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</si>
  <si>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</si>
  <si>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</si>
  <si>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</si>
  <si>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</si>
  <si>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</si>
  <si>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</si>
  <si>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</si>
  <si>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</si>
  <si>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</si>
  <si>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</si>
  <si>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</si>
  <si>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</si>
  <si>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</si>
  <si>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</si>
  <si>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</si>
  <si>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</si>
  <si>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</si>
  <si>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</si>
  <si>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</si>
  <si>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</si>
  <si>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</si>
  <si>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</si>
  <si>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</si>
  <si>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</si>
  <si>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</si>
  <si>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</si>
  <si>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</si>
  <si>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</si>
  <si>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</si>
  <si>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</si>
  <si>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</si>
  <si>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</si>
  <si>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</si>
  <si>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</si>
  <si>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</si>
  <si>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</si>
  <si>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</si>
  <si>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</si>
  <si>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</si>
  <si>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</si>
  <si>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</si>
  <si>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</si>
  <si>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</si>
  <si>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</si>
  <si>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</si>
  <si>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</si>
  <si>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</si>
  <si>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</si>
  <si>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</si>
  <si>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</si>
  <si>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</si>
  <si>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</si>
  <si>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</si>
  <si>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</si>
  <si>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</si>
  <si>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</si>
  <si>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</si>
  <si>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</si>
  <si>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</si>
  <si>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</si>
  <si>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</si>
  <si>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</si>
  <si>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</si>
  <si>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</si>
  <si>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</si>
  <si>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</si>
  <si>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</si>
  <si>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</si>
  <si>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</si>
  <si>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</si>
  <si>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</si>
  <si>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</si>
  <si>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</si>
  <si>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</si>
  <si>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</si>
  <si>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</si>
  <si>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</si>
  <si>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</si>
  <si>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</si>
  <si>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</si>
  <si>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</si>
  <si>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</si>
  <si>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</si>
  <si>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</si>
  <si>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</si>
  <si>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</si>
  <si>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</si>
  <si>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</si>
  <si>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</si>
  <si>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</si>
  <si>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</si>
  <si>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</si>
  <si>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</si>
  <si>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</si>
  <si>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</si>
  <si>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</si>
  <si>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</si>
  <si>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</si>
  <si>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</si>
  <si>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</si>
  <si>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</si>
  <si>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</si>
  <si>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</si>
  <si>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</si>
  <si>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</si>
  <si>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</si>
  <si>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</si>
  <si>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</si>
  <si>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</si>
  <si>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</si>
  <si>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</si>
  <si>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</si>
  <si>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</si>
  <si>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</si>
  <si>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</si>
  <si>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</si>
  <si>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</si>
  <si>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</si>
  <si>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</si>
  <si>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</si>
  <si>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</si>
  <si>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</si>
  <si>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</si>
  <si>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</si>
  <si>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</si>
  <si>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</si>
  <si>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</si>
  <si>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</si>
  <si>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</si>
  <si>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</si>
  <si>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</si>
  <si>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</si>
  <si>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</si>
  <si>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</si>
  <si>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</si>
  <si>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</si>
  <si>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</si>
  <si>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</si>
  <si>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</si>
  <si>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</si>
  <si>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</si>
  <si>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</si>
  <si>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</si>
  <si>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</si>
  <si>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</si>
  <si>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</si>
  <si>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</si>
  <si>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</si>
  <si>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</si>
  <si>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</si>
  <si>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</si>
  <si>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</si>
  <si>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</si>
  <si>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</si>
  <si>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</si>
  <si>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</si>
  <si>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</si>
  <si>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</si>
  <si>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</si>
  <si>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</si>
  <si>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</si>
  <si>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</si>
  <si>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</si>
  <si>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</si>
  <si>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</si>
  <si>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</si>
  <si>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</si>
  <si>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</si>
  <si>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</si>
  <si>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</si>
  <si>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</si>
  <si>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</si>
  <si>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</si>
  <si>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</si>
  <si>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</si>
  <si>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</si>
  <si>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</si>
  <si>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</si>
  <si>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</si>
  <si>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</si>
  <si>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</si>
  <si>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</si>
  <si>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</si>
  <si>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</si>
  <si>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</si>
  <si>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</si>
  <si>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</si>
  <si>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</si>
  <si>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</si>
  <si>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</si>
  <si>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</si>
  <si>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</si>
  <si>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</si>
  <si>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</si>
  <si>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</si>
  <si>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</si>
  <si>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</si>
  <si>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</si>
  <si>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</si>
  <si>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</si>
  <si>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</si>
  <si>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</si>
  <si>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</si>
  <si>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</si>
  <si>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</si>
  <si>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</si>
  <si>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</si>
  <si>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</si>
  <si>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</si>
  <si>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</si>
  <si>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</si>
  <si>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</si>
  <si>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</si>
  <si>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</si>
  <si>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</si>
  <si>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</si>
  <si>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</si>
  <si>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</si>
  <si>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</si>
  <si>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</si>
  <si>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</si>
  <si>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</si>
  <si>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</si>
  <si>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</si>
  <si>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</si>
  <si>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</si>
  <si>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</si>
  <si>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</si>
  <si>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</si>
  <si>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</si>
  <si>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</si>
  <si>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</si>
  <si>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</si>
  <si>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</si>
  <si>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</si>
  <si>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</si>
  <si>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</si>
  <si>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</si>
  <si>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</si>
  <si>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</si>
  <si>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</si>
  <si>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</si>
  <si>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</si>
  <si>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</si>
  <si>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</si>
  <si>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</si>
  <si>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</si>
  <si>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</si>
  <si>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</si>
  <si>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</si>
  <si>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</si>
  <si>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</si>
  <si>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</si>
  <si>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</si>
  <si>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</si>
  <si>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</si>
  <si>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</si>
  <si>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</si>
  <si>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</si>
  <si>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</si>
  <si>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</si>
  <si>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</si>
  <si>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</si>
  <si>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</si>
  <si>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</si>
  <si>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</si>
  <si>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</si>
  <si>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</si>
  <si>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</si>
  <si>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</si>
  <si>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</si>
  <si>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</si>
  <si>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</si>
  <si>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</si>
  <si>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</si>
  <si>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</si>
  <si>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</si>
  <si>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</si>
  <si>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</si>
  <si>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</si>
  <si>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</si>
  <si>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</si>
  <si>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</si>
  <si>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</si>
  <si>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</si>
  <si>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</si>
  <si>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</si>
  <si>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</si>
  <si>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</si>
  <si>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</si>
  <si>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</si>
  <si>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</si>
  <si>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</si>
  <si>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</si>
  <si>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</si>
  <si>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</si>
  <si>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</si>
  <si>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</si>
  <si>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</si>
  <si>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</si>
  <si>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</si>
  <si>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</si>
  <si>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</si>
  <si>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</si>
  <si>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</si>
  <si>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</si>
  <si>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</si>
  <si>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</si>
  <si>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</si>
  <si>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</si>
  <si>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</si>
  <si>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</si>
  <si>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</si>
  <si>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</si>
  <si>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</si>
  <si>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</si>
  <si>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</si>
  <si>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</si>
  <si>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</si>
  <si>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</si>
  <si>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</si>
  <si>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</si>
  <si>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</si>
  <si>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</si>
  <si>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</si>
  <si>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</si>
  <si>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</si>
  <si>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</si>
  <si>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</si>
  <si>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</si>
  <si>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</si>
  <si>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</si>
  <si>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</si>
  <si>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</si>
  <si>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</si>
  <si>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</si>
  <si>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</si>
  <si>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</si>
  <si>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</si>
  <si>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</si>
  <si>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</si>
  <si>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</si>
  <si>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</si>
  <si>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</si>
  <si>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</si>
  <si>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</si>
  <si>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</si>
  <si>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</si>
  <si>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</si>
  <si>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</si>
  <si>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</si>
  <si>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</si>
  <si>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</si>
  <si>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</si>
  <si>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</si>
  <si>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</si>
  <si>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</si>
  <si>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</si>
  <si>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</si>
  <si>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</si>
  <si>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</si>
  <si>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</si>
  <si>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</si>
  <si>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</si>
  <si>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</si>
  <si>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</si>
  <si>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</si>
  <si>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</si>
  <si>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</si>
  <si>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</si>
  <si>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</si>
  <si>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</si>
  <si>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</si>
  <si>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</si>
  <si>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</si>
  <si>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</si>
  <si>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</si>
  <si>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</si>
  <si>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</si>
  <si>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</si>
  <si>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</si>
  <si>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</si>
  <si>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</si>
  <si>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</si>
  <si>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</si>
  <si>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</si>
  <si>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</si>
  <si>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</si>
  <si>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</si>
  <si>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</si>
  <si>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</si>
  <si>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</si>
  <si>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</si>
  <si>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</si>
  <si>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</si>
  <si>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</si>
  <si>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</si>
  <si>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</si>
  <si>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</si>
  <si>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</si>
  <si>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</si>
  <si>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</si>
  <si>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</si>
  <si>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</si>
  <si>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</si>
  <si>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</si>
  <si>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</si>
  <si>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</si>
  <si>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</si>
  <si>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</si>
  <si>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</si>
  <si>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</si>
  <si>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</si>
  <si>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</si>
  <si>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</si>
  <si>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</si>
  <si>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</si>
  <si>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</si>
  <si>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</si>
  <si>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</si>
  <si>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</si>
  <si>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</si>
  <si>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</si>
  <si>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</si>
  <si>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</si>
  <si>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</si>
  <si>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</si>
  <si>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</si>
  <si>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</si>
  <si>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</si>
  <si>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</si>
  <si>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</si>
  <si>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</si>
  <si>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</si>
  <si>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</si>
  <si>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</si>
  <si>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</si>
  <si>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</si>
  <si>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</si>
  <si>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</si>
  <si>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</si>
  <si>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</si>
  <si>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</si>
  <si>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</si>
  <si>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</si>
  <si>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</si>
  <si>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</si>
  <si>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</si>
  <si>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</si>
  <si>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</si>
  <si>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</si>
  <si>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</si>
  <si>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</si>
  <si>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</si>
  <si>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</si>
  <si>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</si>
  <si>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</si>
  <si>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</si>
  <si>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</si>
  <si>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</si>
  <si>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</si>
  <si>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</si>
  <si>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</si>
  <si>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</si>
  <si>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</si>
  <si>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</si>
  <si>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</si>
  <si>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</si>
  <si>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</si>
  <si>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</si>
  <si>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</si>
  <si>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</si>
  <si>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</si>
  <si>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</si>
  <si>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</si>
  <si>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</si>
  <si>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</si>
  <si>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</si>
  <si>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</si>
  <si>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</si>
  <si>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</si>
  <si>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</si>
  <si>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</si>
  <si>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</si>
  <si>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</si>
  <si>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</si>
  <si>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</si>
  <si>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</si>
  <si>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</si>
  <si>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</si>
  <si>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</si>
  <si>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</si>
  <si>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</si>
  <si>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</si>
  <si>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</si>
  <si>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</si>
  <si>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</si>
  <si>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</si>
  <si>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</si>
  <si>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</si>
  <si>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</si>
  <si>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</si>
  <si>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</si>
  <si>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</si>
  <si>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</si>
  <si>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</si>
  <si>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</si>
  <si>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</si>
  <si>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</si>
  <si>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</si>
  <si>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</si>
  <si>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</si>
  <si>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</si>
  <si>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</si>
  <si>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</si>
  <si>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</si>
  <si>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</si>
  <si>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</si>
  <si>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</si>
  <si>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</si>
  <si>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</si>
  <si>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</si>
  <si>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</si>
  <si>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</si>
  <si>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</si>
  <si>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</si>
  <si>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</si>
  <si>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</si>
  <si>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</si>
  <si>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</si>
  <si>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</si>
  <si>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</si>
  <si>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</si>
  <si>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</si>
  <si>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</si>
  <si>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</si>
  <si>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</si>
  <si>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</si>
  <si>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</si>
  <si>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</si>
  <si>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</si>
  <si>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</si>
  <si>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</si>
  <si>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</si>
  <si>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</si>
  <si>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</si>
  <si>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</si>
  <si>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</si>
  <si>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</si>
  <si>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</si>
  <si>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</si>
  <si>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</si>
  <si>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</si>
  <si>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</si>
  <si>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</si>
  <si>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</si>
  <si>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</si>
  <si>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</si>
  <si>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</si>
  <si>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</si>
  <si>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</si>
  <si>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</si>
  <si>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</si>
  <si>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</si>
  <si>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</si>
  <si>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</si>
  <si>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</si>
  <si>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</si>
  <si>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</si>
  <si>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</si>
  <si>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</si>
  <si>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</si>
  <si>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</si>
  <si>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</si>
  <si>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</si>
  <si>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</si>
  <si>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</si>
  <si>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</si>
  <si>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</si>
  <si>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</si>
  <si>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</si>
  <si>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</si>
  <si>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</si>
  <si>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</si>
  <si>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</si>
  <si>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</si>
  <si>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</si>
  <si>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</si>
  <si>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</si>
  <si>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</si>
  <si>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</si>
  <si>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</si>
  <si>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</si>
  <si>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</si>
  <si>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</si>
  <si>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</si>
  <si>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</si>
  <si>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</si>
  <si>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</si>
  <si>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</si>
  <si>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</si>
  <si>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</si>
  <si>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</si>
  <si>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</si>
  <si>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</si>
  <si>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</si>
  <si>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</si>
  <si>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</si>
  <si>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</si>
  <si>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</si>
  <si>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</si>
  <si>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</si>
  <si>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</si>
  <si>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</si>
  <si>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</si>
  <si>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</si>
  <si>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</si>
  <si>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</si>
  <si>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</si>
  <si>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</si>
  <si>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</si>
  <si>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</si>
  <si>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</si>
  <si>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</si>
  <si>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</si>
  <si>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</si>
  <si>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</si>
  <si>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</si>
  <si>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</si>
  <si>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</si>
  <si>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</si>
  <si>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</si>
  <si>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</si>
  <si>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</si>
  <si>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</si>
  <si>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</si>
  <si>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</si>
  <si>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</si>
  <si>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</si>
  <si>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</si>
  <si>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</si>
  <si>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</si>
  <si>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</si>
  <si>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</si>
  <si>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</si>
  <si>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</si>
  <si>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</si>
  <si>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</si>
  <si>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</si>
  <si>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</si>
  <si>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</si>
  <si>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</si>
  <si>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</si>
  <si>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</si>
  <si>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</si>
  <si>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</si>
  <si>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</si>
  <si>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</si>
  <si>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</si>
  <si>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</si>
  <si>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</si>
  <si>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</si>
  <si>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</si>
  <si>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</si>
  <si>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</si>
  <si>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</si>
  <si>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</si>
  <si>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</si>
  <si>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</si>
  <si>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</si>
  <si>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</si>
  <si>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</si>
  <si>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</si>
  <si>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</si>
  <si>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</si>
  <si>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</si>
  <si>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</si>
  <si>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</si>
  <si>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</si>
  <si>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</si>
  <si>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</si>
  <si>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</si>
  <si>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</si>
  <si>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</si>
  <si>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</si>
  <si>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</si>
  <si>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</si>
  <si>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</si>
  <si>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</si>
  <si>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</si>
  <si>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</si>
  <si>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</si>
  <si>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</si>
  <si>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</si>
  <si>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</si>
  <si>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</si>
  <si>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</si>
  <si>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</si>
  <si>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</si>
  <si>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</si>
  <si>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</si>
  <si>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</si>
  <si>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</si>
  <si>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</si>
  <si>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</si>
  <si>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</si>
  <si>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</si>
  <si>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</si>
  <si>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</si>
  <si>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</si>
  <si>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</si>
  <si>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</si>
  <si>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</si>
  <si>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</si>
  <si>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</si>
  <si>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</si>
  <si>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</si>
  <si>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</si>
  <si>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</si>
  <si>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</si>
  <si>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</si>
  <si>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</si>
  <si>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</si>
  <si>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</si>
  <si>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</si>
  <si>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</si>
  <si>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</si>
  <si>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</si>
  <si>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</si>
  <si>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</si>
  <si>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</si>
  <si>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</si>
  <si>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</si>
  <si>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</si>
  <si>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</si>
  <si>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</si>
  <si>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</si>
  <si>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</si>
  <si>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</si>
  <si>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</si>
  <si>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</si>
  <si>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</si>
  <si>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</si>
  <si>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</si>
  <si>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</si>
  <si>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</si>
  <si>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</si>
  <si>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</si>
  <si>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</si>
  <si>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</si>
  <si>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</si>
  <si>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</si>
  <si>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</si>
  <si>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</si>
  <si>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</si>
  <si>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</si>
  <si>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</si>
  <si>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</si>
  <si>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</si>
  <si>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</si>
  <si>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</si>
  <si>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</si>
  <si>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</si>
  <si>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</si>
  <si>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</si>
  <si>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</si>
  <si>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</si>
  <si>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</si>
  <si>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</si>
  <si>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</si>
  <si>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</si>
  <si>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</si>
  <si>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</si>
  <si>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</si>
  <si>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</si>
  <si>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</si>
  <si>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</si>
  <si>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</si>
  <si>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</si>
  <si>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</si>
  <si>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</si>
  <si>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</si>
  <si>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</si>
  <si>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</si>
  <si>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</si>
  <si>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</si>
  <si>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</si>
  <si>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</si>
  <si>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</si>
  <si>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</si>
  <si>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</si>
  <si>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</si>
  <si>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</si>
  <si>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</si>
  <si>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</si>
  <si>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</si>
  <si>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</si>
  <si>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</si>
  <si>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</si>
  <si>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</si>
  <si>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</si>
  <si>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</si>
  <si>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</si>
  <si>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</si>
  <si>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</si>
  <si>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</si>
  <si>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</si>
  <si>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</si>
  <si>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</si>
  <si>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</si>
  <si>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</si>
  <si>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</si>
  <si>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</si>
  <si>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</si>
  <si>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</si>
  <si>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</si>
  <si>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</si>
  <si>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</si>
  <si>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</si>
  <si>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</si>
  <si>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</si>
  <si>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</si>
  <si>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</si>
  <si>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</si>
  <si>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</si>
  <si>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</si>
  <si>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</si>
  <si>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</si>
  <si>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</si>
  <si>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</si>
  <si>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</si>
  <si>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</si>
  <si>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</si>
  <si>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</si>
  <si>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</si>
  <si>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</si>
  <si>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</si>
  <si>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</si>
  <si>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</si>
  <si>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</si>
  <si>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</si>
  <si>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</si>
  <si>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</si>
  <si>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</si>
  <si>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</si>
  <si>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</si>
  <si>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</si>
  <si>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</si>
  <si>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</si>
  <si>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</si>
  <si>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</si>
  <si>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</si>
  <si>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</si>
  <si>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</si>
  <si>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</si>
  <si>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</si>
  <si>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</si>
  <si>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</si>
  <si>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</si>
  <si>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</si>
  <si>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</si>
  <si>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</si>
  <si>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</si>
  <si>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</si>
  <si>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</si>
  <si>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</si>
  <si>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</si>
  <si>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</si>
  <si>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</si>
  <si>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</si>
  <si>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</si>
  <si>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</si>
  <si>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</si>
  <si>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</si>
  <si>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</si>
  <si>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</si>
  <si>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</si>
  <si>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</si>
  <si>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</si>
  <si>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</si>
  <si>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</si>
  <si>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</si>
  <si>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</si>
  <si>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</si>
  <si>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</si>
  <si>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</si>
  <si>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</si>
  <si>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</si>
  <si>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</si>
  <si>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</si>
  <si>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</si>
  <si>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</si>
  <si>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</si>
  <si>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</si>
  <si>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</si>
  <si>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</si>
  <si>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</si>
  <si>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</si>
  <si>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</si>
  <si>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</si>
  <si>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</si>
  <si>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</si>
  <si>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</si>
  <si>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</si>
  <si>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</si>
  <si>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</si>
  <si>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</si>
  <si>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</si>
  <si>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</si>
  <si>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</si>
  <si>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</si>
  <si>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</si>
  <si>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</si>
  <si>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</si>
  <si>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</si>
  <si>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</si>
  <si>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</si>
  <si>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</si>
  <si>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</si>
  <si>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</si>
  <si>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</si>
  <si>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</si>
  <si>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</si>
  <si>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</si>
  <si>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</si>
  <si>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</si>
  <si>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</si>
  <si>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</si>
  <si>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</si>
  <si>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</si>
  <si>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</si>
  <si>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</si>
  <si>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</si>
  <si>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</si>
  <si>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</si>
  <si>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</si>
  <si>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</si>
  <si>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</si>
  <si>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</si>
  <si>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</si>
  <si>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</si>
  <si>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</si>
  <si>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</si>
  <si>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</si>
  <si>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</si>
  <si>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</si>
  <si>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</si>
  <si>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</si>
  <si>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</si>
  <si>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</si>
  <si>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</si>
  <si>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</si>
  <si>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</si>
  <si>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</si>
  <si>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</si>
  <si>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</si>
  <si>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</si>
  <si>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</si>
  <si>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</si>
  <si>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</si>
  <si>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</si>
  <si>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</si>
  <si>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</si>
  <si>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</si>
  <si>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</si>
  <si>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</si>
  <si>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</si>
  <si>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</si>
  <si>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</si>
  <si>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</si>
  <si>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</si>
  <si>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</si>
  <si>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</si>
  <si>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</si>
  <si>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</si>
  <si>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</si>
  <si>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</si>
  <si>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</si>
  <si>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</si>
  <si>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</si>
  <si>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</si>
  <si>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</si>
  <si>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</si>
  <si>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</si>
  <si>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</si>
  <si>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</si>
  <si>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</si>
  <si>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</si>
  <si>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</si>
  <si>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</si>
  <si>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</si>
  <si>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</si>
  <si>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</si>
  <si>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</si>
  <si>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</si>
  <si>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</si>
  <si>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</si>
  <si>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</si>
  <si>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</si>
  <si>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</si>
  <si>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</si>
  <si>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</si>
  <si>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</si>
  <si>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</si>
  <si>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</si>
  <si>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</si>
  <si>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</si>
  <si>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</si>
  <si>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</si>
  <si>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</si>
  <si>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</si>
  <si>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</si>
  <si>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</si>
  <si>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</si>
  <si>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</si>
  <si>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</si>
  <si>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</si>
  <si>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</si>
  <si>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</si>
  <si>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</si>
  <si>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</si>
  <si>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</si>
  <si>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</si>
  <si>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</si>
  <si>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</si>
  <si>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</si>
  <si>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</si>
  <si>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</si>
  <si>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</si>
  <si>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</si>
  <si>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</si>
  <si>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</si>
  <si>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</si>
  <si>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</si>
  <si>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</si>
  <si>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</si>
  <si>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</si>
  <si>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</si>
  <si>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</si>
  <si>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</si>
  <si>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</si>
  <si>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</si>
  <si>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</si>
  <si>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</si>
  <si>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</si>
  <si>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</si>
  <si>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</si>
  <si>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</si>
  <si>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</si>
  <si>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</si>
  <si>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</si>
  <si>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</si>
  <si>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</si>
  <si>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</si>
  <si>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</si>
  <si>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</si>
  <si>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</si>
  <si>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</si>
  <si>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</si>
  <si>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</si>
  <si>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</si>
  <si>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</si>
  <si>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</si>
  <si>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</si>
  <si>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</si>
  <si>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</si>
  <si>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</si>
  <si>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</si>
  <si>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</si>
  <si>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</si>
  <si>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</si>
  <si>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</si>
  <si>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</si>
  <si>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</si>
  <si>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</si>
  <si>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</si>
  <si>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</si>
  <si>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</si>
  <si>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</si>
  <si>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</si>
  <si>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</si>
  <si>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</si>
  <si>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</si>
  <si>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</si>
  <si>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</si>
  <si>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</si>
  <si>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</si>
  <si>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</si>
  <si>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</si>
  <si>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</si>
  <si>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</si>
  <si>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</si>
  <si>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</si>
  <si>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</si>
  <si>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</si>
  <si>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</si>
  <si>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</si>
  <si>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</si>
  <si>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</si>
  <si>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</si>
  <si>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</si>
  <si>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</si>
  <si>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</si>
  <si>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</si>
  <si>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</si>
  <si>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</si>
  <si>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</si>
  <si>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</si>
  <si>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</si>
  <si>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</si>
  <si>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</si>
  <si>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</si>
  <si>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</si>
  <si>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</si>
  <si>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</si>
  <si>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</si>
  <si>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</si>
  <si>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</si>
  <si>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</si>
  <si>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</si>
  <si>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</si>
  <si>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</si>
  <si>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</si>
  <si>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</si>
  <si>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</si>
  <si>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</si>
  <si>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</si>
  <si>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</si>
  <si>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</si>
  <si>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</si>
  <si>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</si>
  <si>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</si>
  <si>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</si>
  <si>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</si>
  <si>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</si>
  <si>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</si>
  <si>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</si>
  <si>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</si>
  <si>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</si>
  <si>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</si>
  <si>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</si>
  <si>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</si>
  <si>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</si>
  <si>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</si>
  <si>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</si>
  <si>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</si>
  <si>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</si>
  <si>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</si>
  <si>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</si>
  <si>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</si>
  <si>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</si>
  <si>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</si>
  <si>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</si>
  <si>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</si>
  <si>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</si>
  <si>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</si>
  <si>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</si>
  <si>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</si>
  <si>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</si>
  <si>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</si>
  <si>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</si>
  <si>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</si>
  <si>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</si>
  <si>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</si>
  <si>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</si>
  <si>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</si>
  <si>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</si>
  <si>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</si>
  <si>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</si>
  <si>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</si>
  <si>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</si>
  <si>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</si>
  <si>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</si>
  <si>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</si>
  <si>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</si>
  <si>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</si>
  <si>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</si>
  <si>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</si>
  <si>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</si>
  <si>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</si>
  <si>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</si>
  <si>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</si>
  <si>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</si>
  <si>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</si>
  <si>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</si>
  <si>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</si>
  <si>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</si>
  <si>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</si>
  <si>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</si>
  <si>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</si>
  <si>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</si>
  <si>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</si>
  <si>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</si>
  <si>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</si>
  <si>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</si>
  <si>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</si>
  <si>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</si>
  <si>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</si>
  <si>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</si>
  <si>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</si>
  <si>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</si>
  <si>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</si>
  <si>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</si>
  <si>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</si>
  <si>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</si>
  <si>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</si>
  <si>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</si>
  <si>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</si>
  <si>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</si>
  <si>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</si>
  <si>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</si>
  <si>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</si>
  <si>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</si>
  <si>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</si>
  <si>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</si>
  <si>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</si>
  <si>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</si>
  <si>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</si>
  <si>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</si>
  <si>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</si>
  <si>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</si>
  <si>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</si>
  <si>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</si>
  <si>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</si>
  <si>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</si>
  <si>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</si>
  <si>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</si>
  <si>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</si>
  <si>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</si>
  <si>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</si>
  <si>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</si>
  <si>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</si>
  <si>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</si>
  <si>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</si>
  <si>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</si>
  <si>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</si>
  <si>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</si>
  <si>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</si>
  <si>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</si>
  <si>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</si>
  <si>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</si>
  <si>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</si>
  <si>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</si>
  <si>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</si>
  <si>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</si>
  <si>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</si>
  <si>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</si>
  <si>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</si>
  <si>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</si>
  <si>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</si>
  <si>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</si>
  <si>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</si>
  <si>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</si>
  <si>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</si>
  <si>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</si>
  <si>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</si>
  <si>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</si>
  <si>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</si>
  <si>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</si>
  <si>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</si>
  <si>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</si>
  <si>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</si>
  <si>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</si>
  <si>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</si>
  <si>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</si>
  <si>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</si>
  <si>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</si>
  <si>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</si>
  <si>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</si>
  <si>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</si>
  <si>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</si>
  <si>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</si>
  <si>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</si>
  <si>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</si>
  <si>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</si>
  <si>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</si>
  <si>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</si>
  <si>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</si>
  <si>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</si>
  <si>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</si>
  <si>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</si>
  <si>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</si>
  <si>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</si>
  <si>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</si>
  <si>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</si>
  <si>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</si>
  <si>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</si>
  <si>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</si>
  <si>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</si>
  <si>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</si>
  <si>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</si>
  <si>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</si>
  <si>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</si>
  <si>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</si>
  <si>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</si>
  <si>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</si>
  <si>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</si>
  <si>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</si>
  <si>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</si>
  <si>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</si>
  <si>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</si>
  <si>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</si>
  <si>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</si>
  <si>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</si>
  <si>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</si>
  <si>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</si>
  <si>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</si>
  <si>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</si>
  <si>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</si>
  <si>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</si>
  <si>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</si>
  <si>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</si>
  <si>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</si>
  <si>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</si>
  <si>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</si>
  <si>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</si>
  <si>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</si>
  <si>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</si>
  <si>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</si>
  <si>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</si>
  <si>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</si>
  <si>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</si>
  <si>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</si>
  <si>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</si>
  <si>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</si>
  <si>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</si>
  <si>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</si>
  <si>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</si>
  <si>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</si>
  <si>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</si>
  <si>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</si>
  <si>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</si>
  <si>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</si>
  <si>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</si>
  <si>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</si>
  <si>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</si>
  <si>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</si>
  <si>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</si>
  <si>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</si>
  <si>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</si>
  <si>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</si>
  <si>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</si>
  <si>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</si>
  <si>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</si>
  <si>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</si>
  <si>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</si>
  <si>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</si>
  <si>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</si>
  <si>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</si>
  <si>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</si>
  <si>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</si>
  <si>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</si>
  <si>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</si>
  <si>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</si>
  <si>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</si>
  <si>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</si>
  <si>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</si>
  <si>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</si>
  <si>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</si>
  <si>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</si>
  <si>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</si>
  <si>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</si>
  <si>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</si>
  <si>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</si>
  <si>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</si>
  <si>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</si>
  <si>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</si>
  <si>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</si>
  <si>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</si>
  <si>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</si>
  <si>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</si>
  <si>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</si>
  <si>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</si>
  <si>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</si>
  <si>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</si>
  <si>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</si>
  <si>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</si>
  <si>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</si>
  <si>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</si>
  <si>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</si>
  <si>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</si>
  <si>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</si>
  <si>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</si>
  <si>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</si>
  <si>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</si>
  <si>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</si>
  <si>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</si>
  <si>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</si>
  <si>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</si>
  <si>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</si>
  <si>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</si>
  <si>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</si>
  <si>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</si>
  <si>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</si>
  <si>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</si>
  <si>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</si>
  <si>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</si>
  <si>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</si>
  <si>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</si>
  <si>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</si>
  <si>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</si>
  <si>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</si>
  <si>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</si>
  <si>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</si>
  <si>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</si>
  <si>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</si>
  <si>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</si>
  <si>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</si>
  <si>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</si>
  <si>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</si>
  <si>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</si>
  <si>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</si>
  <si>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</si>
  <si>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</si>
  <si>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</si>
  <si>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</si>
  <si>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</si>
  <si>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</si>
  <si>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</si>
  <si>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</si>
  <si>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</si>
  <si>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</si>
  <si>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</si>
  <si>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</si>
  <si>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</si>
  <si>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</si>
  <si>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</si>
  <si>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</si>
  <si>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</si>
  <si>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</si>
  <si>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</si>
  <si>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</si>
  <si>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</si>
  <si>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</si>
  <si>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</si>
  <si>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</si>
  <si>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</si>
  <si>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</si>
  <si>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</si>
  <si>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</si>
  <si>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</si>
  <si>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</si>
  <si>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</si>
  <si>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</si>
  <si>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</si>
  <si>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</si>
  <si>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</si>
  <si>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</si>
  <si>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</si>
  <si>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</si>
  <si>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</si>
  <si>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</si>
  <si>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</si>
  <si>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</si>
  <si>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</si>
  <si>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</si>
  <si>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</si>
  <si>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</si>
  <si>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</si>
  <si>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</si>
  <si>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</si>
  <si>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</si>
  <si>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</si>
  <si>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</si>
  <si>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</si>
  <si>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</si>
  <si>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</si>
  <si>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</si>
  <si>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</si>
  <si>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</si>
  <si>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</si>
  <si>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</si>
  <si>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</si>
  <si>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</si>
  <si>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</si>
  <si>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</si>
  <si>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</si>
  <si>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</si>
  <si>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</si>
  <si>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</si>
  <si>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</si>
  <si>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</si>
  <si>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</si>
  <si>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</si>
  <si>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</si>
  <si>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</si>
  <si>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</si>
  <si>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</si>
  <si>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</si>
  <si>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</si>
  <si>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</si>
  <si>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</si>
  <si>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</si>
  <si>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</si>
  <si>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</si>
  <si>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</si>
  <si>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</si>
  <si>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</si>
  <si>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</si>
  <si>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</si>
  <si>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</si>
  <si>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</si>
  <si>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</si>
  <si>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</si>
  <si>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</si>
  <si>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</si>
  <si>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</si>
  <si>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</si>
  <si>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</si>
  <si>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</si>
  <si>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</si>
  <si>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</si>
  <si>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</si>
  <si>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</si>
  <si>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</si>
  <si>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</si>
  <si>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</si>
  <si>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</si>
  <si>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</si>
  <si>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</si>
  <si>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</si>
  <si>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</si>
  <si>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</si>
  <si>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</si>
  <si>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</si>
  <si>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</si>
  <si>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</si>
  <si>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</si>
  <si>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</si>
  <si>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</si>
  <si>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</si>
  <si>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</si>
  <si>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</si>
  <si>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</si>
  <si>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</si>
  <si>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</si>
  <si>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</si>
  <si>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</si>
  <si>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</si>
  <si>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</si>
  <si>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</si>
  <si>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</si>
  <si>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</si>
  <si>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</si>
  <si>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</si>
  <si>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</si>
  <si>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</si>
  <si>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</si>
  <si>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</si>
  <si>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</si>
  <si>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</si>
  <si>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</si>
  <si>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</si>
  <si>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</si>
  <si>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</si>
  <si>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</si>
  <si>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</si>
  <si>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</si>
  <si>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</si>
  <si>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</si>
  <si>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</si>
  <si>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</si>
  <si>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</si>
  <si>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</si>
  <si>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</si>
  <si>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</si>
  <si>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</si>
  <si>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</si>
  <si>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</si>
  <si>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</si>
  <si>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</si>
  <si>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</si>
  <si>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</si>
  <si>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</si>
  <si>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</si>
  <si>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</si>
  <si>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</si>
  <si>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</si>
  <si>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</si>
  <si>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</si>
  <si>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</si>
  <si>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</si>
  <si>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</si>
  <si>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</si>
  <si>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</si>
  <si>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</si>
  <si>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</si>
  <si>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</si>
  <si>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</si>
  <si>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</si>
  <si>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</si>
  <si>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</si>
  <si>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</si>
  <si>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</si>
  <si>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</si>
  <si>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</si>
  <si>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</si>
  <si>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</si>
  <si>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</si>
  <si>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</si>
  <si>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</si>
  <si>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</si>
  <si>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</si>
  <si>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</si>
  <si>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</si>
  <si>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</si>
  <si>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</si>
  <si>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</si>
  <si>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</si>
  <si>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</si>
  <si>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</si>
  <si>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</si>
  <si>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</si>
  <si>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</si>
  <si>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</si>
  <si>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</si>
  <si>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</si>
  <si>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</si>
  <si>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</si>
  <si>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</si>
  <si>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</si>
  <si>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</si>
  <si>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</si>
  <si>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</si>
  <si>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</si>
  <si>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</si>
  <si>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</si>
  <si>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</si>
  <si>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</si>
  <si>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</si>
  <si>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</si>
  <si>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</si>
  <si>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</si>
  <si>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</si>
  <si>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</si>
  <si>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</si>
  <si>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</si>
  <si>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</si>
  <si>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</si>
  <si>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</si>
  <si>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</si>
  <si>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</si>
  <si>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</si>
  <si>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</si>
  <si>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</si>
  <si>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</si>
  <si>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</si>
  <si>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</si>
  <si>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</si>
  <si>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</si>
  <si>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</si>
  <si>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</si>
  <si>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</si>
  <si>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</si>
  <si>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</si>
  <si>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</si>
  <si>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</si>
  <si>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</si>
  <si>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</si>
  <si>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</si>
  <si>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</si>
  <si>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</si>
  <si>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</si>
  <si>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</si>
  <si>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</si>
  <si>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</si>
  <si>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</si>
  <si>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</si>
  <si>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</si>
  <si>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</si>
  <si>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</si>
  <si>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</si>
  <si>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</si>
  <si>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</si>
  <si>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</si>
  <si>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</si>
  <si>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</si>
  <si>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</si>
  <si>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</si>
  <si>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</si>
  <si>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</si>
  <si>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</si>
  <si>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</si>
  <si>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</si>
  <si>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</si>
  <si>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</si>
  <si>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</si>
  <si>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</si>
  <si>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</si>
  <si>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</si>
  <si>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</si>
  <si>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</si>
  <si>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</si>
  <si>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</si>
  <si>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</si>
  <si>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</si>
  <si>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</si>
  <si>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</si>
  <si>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</si>
  <si>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</si>
  <si>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</si>
  <si>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</si>
  <si>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</si>
  <si>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</si>
  <si>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</si>
  <si>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</si>
  <si>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</si>
  <si>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</si>
  <si>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</si>
  <si>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</si>
  <si>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</si>
  <si>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</si>
  <si>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</si>
  <si>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</si>
  <si>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</si>
  <si>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</si>
  <si>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</si>
  <si>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</si>
  <si>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</si>
  <si>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</si>
  <si>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</si>
  <si>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</si>
  <si>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</si>
  <si>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</si>
  <si>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</si>
  <si>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</si>
  <si>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</si>
  <si>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</si>
  <si>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</si>
  <si>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</si>
  <si>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</si>
  <si>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</si>
  <si>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</si>
  <si>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</si>
  <si>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</si>
  <si>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</si>
  <si>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</si>
  <si>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</si>
  <si>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</si>
  <si>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</si>
  <si>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</si>
  <si>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</si>
  <si>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</si>
  <si>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</si>
  <si>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</si>
  <si>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</si>
  <si>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</si>
  <si>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</si>
  <si>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</si>
  <si>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</si>
  <si>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</si>
  <si>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</si>
  <si>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</si>
  <si>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</si>
  <si>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</si>
  <si>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</si>
  <si>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</si>
  <si>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</si>
  <si>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</si>
  <si>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</si>
  <si>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</si>
  <si>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</si>
  <si>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</si>
  <si>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</si>
  <si>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</si>
  <si>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</si>
  <si>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</si>
  <si>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</si>
  <si>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</si>
  <si>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</si>
  <si>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</si>
  <si>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</si>
  <si>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</si>
  <si>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</si>
  <si>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</si>
  <si>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</si>
  <si>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</si>
  <si>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</si>
  <si>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</si>
  <si>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</si>
  <si>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</si>
  <si>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</si>
  <si>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</si>
  <si>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</si>
  <si>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</si>
  <si>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</si>
  <si>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</si>
  <si>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</si>
  <si>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</si>
  <si>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</si>
  <si>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</si>
  <si>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</si>
  <si>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</si>
  <si>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</si>
  <si>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</si>
  <si>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</si>
  <si>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</si>
  <si>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</si>
  <si>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</si>
  <si>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</si>
  <si>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</si>
  <si>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</si>
  <si>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</si>
  <si>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</si>
  <si>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</si>
  <si>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</si>
  <si>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</si>
  <si>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</si>
  <si>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</si>
  <si>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</si>
  <si>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</si>
  <si>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</si>
  <si>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</si>
  <si>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</si>
  <si>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</si>
  <si>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</si>
  <si>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</si>
  <si>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</si>
  <si>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</si>
  <si>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</si>
  <si>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</si>
  <si>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</si>
  <si>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</si>
  <si>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</si>
  <si>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</si>
  <si>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</si>
  <si>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</si>
  <si>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</si>
  <si>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</si>
  <si>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</si>
  <si>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</si>
  <si>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</si>
  <si>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</si>
  <si>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</si>
  <si>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</si>
  <si>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</si>
  <si>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</si>
  <si>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</si>
  <si>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</si>
  <si>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</si>
  <si>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</si>
  <si>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</si>
  <si>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</si>
  <si>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</si>
  <si>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</si>
  <si>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</si>
  <si>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</si>
  <si>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</si>
  <si>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</si>
  <si>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</si>
  <si>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</si>
  <si>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</si>
  <si>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</si>
  <si>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</si>
  <si>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</si>
  <si>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</si>
  <si>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</si>
  <si>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</si>
  <si>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</si>
  <si>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</si>
  <si>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</si>
  <si>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</si>
  <si>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</si>
  <si>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</si>
  <si>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</si>
  <si>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</si>
  <si>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</si>
  <si>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</si>
  <si>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</si>
  <si>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</si>
  <si>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</si>
  <si>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</si>
  <si>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</si>
  <si>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</si>
  <si>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</si>
  <si>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</si>
  <si>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</si>
  <si>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</si>
  <si>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</si>
  <si>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</si>
  <si>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</si>
  <si>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</si>
  <si>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</si>
  <si>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</si>
  <si>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</si>
  <si>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</si>
  <si>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</si>
  <si>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</si>
  <si>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</si>
  <si>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</si>
  <si>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</si>
  <si>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</si>
  <si>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</si>
  <si>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</si>
  <si>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</si>
  <si>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</si>
  <si>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</si>
  <si>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</si>
  <si>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</si>
  <si>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</si>
  <si>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</si>
  <si>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</si>
  <si>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</si>
  <si>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</si>
  <si>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</si>
  <si>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</si>
  <si>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</si>
  <si>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</si>
  <si>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</si>
  <si>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</si>
  <si>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</si>
  <si>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</si>
  <si>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</si>
  <si>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</si>
  <si>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</si>
  <si>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</si>
  <si>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</si>
  <si>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</si>
  <si>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</si>
  <si>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</si>
  <si>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</si>
  <si>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</si>
  <si>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</si>
  <si>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</si>
  <si>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</si>
  <si>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</si>
  <si>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</si>
  <si>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</si>
  <si>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</si>
  <si>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</si>
  <si>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</si>
  <si>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</si>
  <si>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</si>
  <si>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</si>
  <si>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</si>
  <si>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</si>
  <si>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</si>
  <si>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</si>
  <si>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</si>
  <si>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</si>
  <si>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</si>
  <si>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</si>
  <si>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</si>
  <si>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</si>
  <si>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</si>
  <si>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</si>
  <si>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</si>
  <si>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</si>
  <si>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</si>
  <si>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</si>
  <si>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</si>
  <si>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</si>
  <si>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</si>
  <si>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</si>
  <si>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</si>
  <si>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</si>
  <si>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</si>
  <si>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</si>
  <si>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</si>
  <si>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</si>
  <si>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</si>
  <si>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</si>
  <si>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</si>
  <si>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</si>
  <si>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</si>
  <si>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</si>
  <si>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</si>
  <si>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</si>
  <si>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</si>
  <si>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</si>
  <si>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</si>
  <si>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</si>
  <si>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</si>
  <si>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</si>
  <si>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</si>
  <si>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</si>
  <si>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</si>
  <si>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</si>
  <si>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</si>
  <si>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</si>
  <si>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</si>
  <si>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</si>
  <si>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</si>
  <si>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</si>
  <si>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</si>
  <si>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</si>
  <si>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</si>
  <si>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</si>
  <si>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</si>
  <si>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</si>
  <si>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</si>
  <si>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</si>
  <si>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</si>
  <si>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</si>
  <si>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</si>
  <si>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</si>
  <si>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</si>
  <si>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</si>
  <si>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</si>
  <si>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</si>
  <si>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</si>
  <si>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</si>
  <si>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</si>
  <si>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</si>
  <si>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</si>
  <si>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</si>
  <si>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</si>
  <si>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</si>
  <si>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</si>
  <si>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</si>
  <si>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</si>
  <si>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</si>
  <si>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</si>
  <si>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</si>
  <si>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</si>
  <si>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</si>
  <si>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</si>
  <si>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</si>
  <si>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</si>
  <si>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</si>
  <si>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</si>
  <si>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</si>
  <si>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</si>
  <si>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</si>
  <si>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</si>
  <si>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</si>
  <si>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</si>
  <si>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</si>
  <si>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</si>
  <si>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</si>
  <si>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</si>
  <si>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</si>
  <si>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</si>
  <si>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</si>
  <si>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</si>
  <si>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</si>
  <si>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</si>
  <si>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</si>
  <si>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</si>
  <si>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</si>
  <si>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</si>
  <si>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</si>
  <si>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</si>
  <si>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</si>
  <si>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</si>
  <si>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</si>
  <si>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</si>
  <si>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</si>
  <si>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</si>
  <si>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</si>
  <si>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</si>
  <si>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</si>
  <si>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</si>
  <si>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</si>
  <si>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</si>
  <si>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</si>
  <si>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</si>
  <si>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</si>
  <si>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</si>
  <si>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</si>
  <si>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</si>
  <si>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</si>
  <si>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</si>
  <si>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</si>
  <si>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</si>
  <si>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</si>
  <si>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</si>
  <si>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</si>
  <si>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</si>
  <si>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</si>
  <si>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</si>
  <si>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</si>
  <si>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</si>
  <si>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</si>
  <si>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</si>
  <si>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</si>
  <si>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</si>
  <si>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</si>
  <si>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</si>
  <si>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</si>
  <si>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</si>
  <si>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</si>
  <si>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</si>
  <si>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</si>
  <si>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</si>
  <si>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</si>
  <si>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</si>
  <si>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</si>
  <si>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</si>
  <si>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</si>
  <si>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</si>
  <si>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</si>
  <si>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</si>
  <si>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</si>
  <si>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</si>
  <si>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</si>
  <si>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</si>
  <si>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</si>
  <si>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</si>
  <si>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</si>
  <si>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</si>
  <si>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</si>
  <si>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</si>
  <si>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</si>
  <si>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</si>
  <si>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</si>
  <si>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</si>
  <si>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</si>
  <si>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</si>
  <si>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</si>
  <si>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</si>
  <si>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</si>
  <si>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</si>
  <si>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</si>
  <si>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</si>
  <si>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</si>
  <si>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</si>
  <si>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</si>
  <si>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</si>
  <si>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</si>
  <si>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</si>
  <si>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</si>
  <si>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</si>
  <si>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</si>
  <si>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</si>
  <si>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</si>
  <si>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</si>
  <si>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</si>
  <si>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</si>
  <si>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</si>
  <si>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</si>
  <si>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</si>
  <si>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</si>
  <si>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</si>
  <si>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</si>
  <si>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</si>
  <si>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</si>
  <si>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</si>
  <si>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</si>
  <si>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</si>
  <si>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</si>
  <si>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</si>
  <si>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</si>
  <si>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</si>
  <si>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</si>
  <si>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</si>
  <si>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</si>
  <si>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</si>
  <si>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</si>
  <si>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</si>
  <si>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</si>
  <si>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</si>
  <si>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</si>
  <si>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</si>
  <si>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</si>
  <si>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</si>
  <si>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</si>
  <si>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</si>
  <si>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</si>
  <si>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</si>
  <si>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</si>
  <si>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</si>
  <si>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</si>
  <si>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</si>
  <si>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</si>
  <si>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</si>
  <si>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</si>
  <si>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</si>
  <si>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</si>
  <si>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</si>
  <si>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</si>
  <si>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</si>
  <si>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</si>
  <si>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</si>
  <si>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</si>
  <si>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</si>
  <si>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</si>
  <si>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</si>
  <si>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</si>
  <si>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</si>
  <si>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</si>
  <si>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</si>
  <si>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</si>
  <si>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</si>
  <si>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</si>
  <si>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</si>
  <si>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</si>
  <si>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</si>
  <si>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</si>
  <si>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</si>
  <si>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</si>
  <si>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</si>
  <si>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</si>
  <si>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</si>
  <si>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</si>
  <si>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</si>
  <si>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</si>
  <si>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</si>
  <si>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</si>
  <si>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</si>
  <si>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</si>
  <si>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</si>
  <si>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</si>
  <si>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</si>
  <si>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</si>
  <si>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</si>
  <si>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</si>
  <si>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</si>
  <si>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</si>
  <si>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</si>
  <si>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</si>
  <si>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</si>
  <si>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</si>
  <si>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</si>
  <si>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</si>
  <si>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</si>
  <si>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</si>
  <si>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</si>
  <si>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</si>
  <si>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</si>
  <si>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</si>
  <si>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</si>
  <si>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</si>
  <si>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</si>
  <si>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</si>
  <si>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</si>
  <si>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</si>
  <si>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</si>
  <si>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</si>
  <si>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</si>
  <si>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</si>
  <si>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</si>
  <si>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</si>
  <si>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</si>
  <si>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</si>
  <si>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</si>
  <si>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</si>
  <si>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</si>
  <si>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</si>
  <si>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</si>
  <si>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</si>
  <si>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</si>
  <si>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</si>
  <si>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</si>
  <si>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</si>
  <si>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</si>
  <si>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</si>
  <si>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</si>
  <si>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</si>
  <si>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</si>
  <si>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</si>
  <si>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</si>
  <si>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</si>
  <si>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</si>
  <si>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</si>
  <si>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</si>
  <si>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</si>
  <si>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</si>
  <si>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</si>
  <si>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</si>
  <si>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</si>
  <si>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</si>
  <si>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</si>
  <si>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</si>
  <si>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</si>
  <si>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</si>
  <si>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</si>
  <si>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</si>
  <si>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</si>
  <si>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</si>
  <si>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</si>
  <si>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</si>
  <si>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</si>
  <si>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</si>
  <si>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</si>
  <si>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</si>
  <si>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</si>
  <si>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</si>
  <si>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</si>
  <si>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</si>
  <si>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</si>
  <si>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</si>
  <si>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</si>
  <si>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</si>
  <si>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</si>
  <si>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</si>
  <si>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</si>
  <si>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</si>
  <si>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</si>
  <si>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</si>
  <si>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</si>
  <si>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</si>
  <si>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</si>
  <si>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</si>
  <si>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</si>
  <si>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</si>
  <si>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</si>
  <si>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</si>
  <si>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</si>
  <si>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</si>
  <si>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</si>
  <si>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</si>
  <si>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</si>
  <si>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</si>
  <si>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</si>
  <si>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</si>
  <si>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</si>
  <si>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</si>
  <si>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</si>
  <si>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</si>
  <si>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</si>
  <si>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</si>
  <si>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</si>
  <si>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</si>
  <si>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</si>
  <si>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</si>
  <si>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</si>
  <si>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</si>
  <si>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</si>
  <si>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</si>
  <si>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</si>
  <si>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</si>
  <si>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</si>
  <si>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</si>
  <si>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</si>
  <si>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</si>
  <si>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</si>
  <si>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</si>
  <si>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</si>
  <si>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</si>
  <si>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</si>
  <si>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</si>
  <si>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</si>
  <si>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</si>
  <si>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</si>
  <si>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</si>
  <si>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</si>
  <si>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</si>
  <si>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</si>
  <si>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</si>
  <si>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</si>
  <si>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</si>
  <si>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</si>
  <si>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</si>
  <si>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</si>
  <si>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</si>
  <si>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</si>
  <si>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</si>
  <si>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</si>
  <si>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</si>
  <si>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</si>
  <si>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</si>
  <si>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</si>
  <si>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</si>
  <si>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</si>
  <si>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</si>
  <si>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</si>
  <si>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</si>
  <si>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</si>
  <si>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</si>
  <si>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</si>
  <si>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</si>
  <si>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</si>
  <si>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</si>
  <si>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</si>
  <si>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</si>
  <si>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</si>
  <si>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</si>
  <si>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</si>
  <si>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</si>
  <si>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</si>
  <si>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</si>
  <si>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</si>
  <si>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</si>
  <si>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</si>
  <si>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</si>
  <si>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</si>
  <si>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</si>
  <si>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</si>
  <si>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</si>
  <si>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</si>
  <si>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</si>
  <si>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</si>
  <si>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</si>
  <si>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</si>
  <si>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</si>
  <si>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</si>
  <si>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</si>
  <si>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</si>
  <si>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</si>
  <si>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</si>
  <si>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</si>
  <si>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</si>
  <si>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</si>
  <si>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</si>
  <si>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</si>
  <si>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</si>
  <si>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</si>
  <si>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</si>
  <si>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</si>
  <si>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</si>
  <si>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</si>
  <si>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</si>
  <si>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</si>
  <si>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</si>
  <si>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</si>
  <si>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</si>
  <si>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</si>
  <si>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</si>
  <si>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</si>
  <si>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</si>
  <si>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</si>
  <si>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</si>
  <si>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</si>
  <si>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</si>
  <si>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</si>
  <si>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</si>
  <si>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</si>
  <si>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</si>
  <si>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</si>
  <si>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</si>
  <si>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</si>
  <si>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</si>
  <si>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</si>
  <si>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</si>
  <si>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</si>
  <si>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</si>
  <si>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</si>
  <si>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</si>
  <si>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</si>
  <si>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</si>
  <si>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</si>
  <si>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</si>
  <si>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</si>
  <si>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</si>
  <si>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</si>
  <si>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</si>
  <si>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</si>
  <si>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</si>
  <si>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</si>
  <si>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</si>
  <si>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</si>
  <si>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</si>
  <si>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</si>
  <si>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</si>
  <si>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</si>
  <si>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</si>
  <si>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</si>
  <si>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</si>
  <si>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</si>
  <si>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</si>
  <si>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</si>
  <si>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</si>
  <si>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</si>
  <si>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</si>
  <si>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</si>
  <si>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</si>
  <si>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</si>
  <si>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</si>
  <si>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</si>
  <si>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</si>
  <si>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</si>
  <si>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</si>
  <si>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</si>
  <si>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</si>
  <si>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</si>
  <si>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</si>
  <si>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</si>
  <si>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</si>
  <si>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</si>
  <si>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</si>
  <si>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</si>
  <si>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</si>
  <si>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</si>
  <si>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</si>
  <si>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</si>
  <si>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</si>
  <si>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</si>
  <si>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</si>
  <si>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</si>
  <si>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</si>
  <si>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</si>
  <si>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</si>
  <si>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</si>
  <si>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</si>
  <si>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</si>
  <si>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</si>
  <si>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</si>
  <si>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</si>
  <si>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</si>
  <si>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</si>
  <si>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</si>
  <si>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</si>
  <si>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</si>
  <si>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</si>
  <si>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</si>
  <si>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</si>
  <si>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</si>
  <si>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</si>
  <si>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</si>
  <si>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</si>
  <si>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</si>
  <si>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</si>
  <si>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</si>
  <si>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</si>
  <si>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</si>
  <si>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</si>
  <si>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</si>
  <si>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</si>
  <si>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</si>
  <si>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</si>
  <si>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</si>
  <si>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</si>
  <si>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</si>
  <si>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</si>
  <si>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</si>
  <si>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</si>
  <si>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</si>
  <si>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</si>
  <si>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</si>
  <si>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</si>
  <si>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</si>
  <si>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</si>
  <si>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</si>
  <si>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</si>
  <si>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</si>
  <si>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</si>
  <si>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</si>
  <si>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</si>
  <si>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</si>
  <si>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</si>
  <si>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</si>
  <si>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</si>
  <si>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</si>
  <si>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</si>
  <si>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</si>
  <si>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</si>
  <si>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</si>
  <si>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</si>
  <si>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</si>
  <si>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</si>
  <si>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</si>
  <si>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</si>
  <si>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</si>
  <si>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</si>
  <si>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</si>
  <si>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</si>
  <si>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</si>
  <si>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</si>
  <si>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</si>
  <si>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</si>
  <si>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</si>
  <si>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</si>
  <si>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</si>
  <si>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</si>
  <si>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</si>
  <si>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</si>
  <si>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</si>
  <si>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</si>
  <si>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</si>
  <si>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</si>
  <si>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</si>
  <si>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</si>
  <si>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</si>
  <si>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</si>
  <si>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</si>
  <si>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</si>
  <si>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</si>
  <si>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</si>
  <si>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</si>
  <si>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</si>
  <si>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</si>
  <si>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</si>
  <si>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</si>
  <si>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</si>
  <si>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</si>
  <si>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</si>
  <si>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</si>
  <si>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</si>
  <si>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</si>
  <si>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</si>
  <si>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</si>
  <si>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</si>
  <si>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</si>
  <si>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</si>
  <si>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</si>
  <si>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</si>
  <si>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</si>
  <si>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</si>
  <si>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</si>
  <si>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</si>
  <si>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</si>
  <si>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</si>
  <si>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</si>
  <si>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</si>
  <si>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</si>
  <si>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</si>
  <si>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</si>
  <si>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</si>
  <si>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</si>
  <si>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</si>
  <si>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</si>
  <si>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</si>
  <si>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</si>
  <si>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</si>
  <si>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</si>
  <si>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</si>
  <si>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</si>
  <si>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</si>
  <si>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</si>
  <si>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</si>
  <si>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</si>
  <si>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</si>
  <si>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</si>
  <si>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</si>
  <si>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</si>
  <si>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</si>
  <si>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</si>
  <si>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</si>
  <si>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</si>
  <si>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</si>
  <si>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</si>
  <si>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</si>
  <si>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</si>
  <si>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</si>
  <si>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</si>
  <si>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</si>
  <si>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</si>
  <si>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</si>
  <si>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</si>
  <si>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</si>
  <si>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</si>
  <si>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</si>
  <si>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</si>
  <si>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</si>
  <si>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</si>
  <si>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</si>
  <si>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</si>
  <si>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</si>
  <si>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</si>
  <si>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</si>
  <si>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</si>
  <si>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</si>
  <si>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</si>
  <si>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</si>
  <si>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</si>
  <si>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</si>
  <si>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</si>
  <si>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</si>
  <si>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</si>
  <si>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</si>
  <si>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</si>
  <si>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</si>
  <si>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</si>
  <si>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</si>
  <si>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</si>
  <si>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</si>
  <si>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</si>
  <si>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</si>
  <si>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</si>
  <si>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</si>
  <si>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</si>
  <si>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</si>
  <si>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</si>
  <si>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</si>
  <si>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</si>
  <si>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</si>
  <si>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</si>
  <si>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</si>
  <si>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</si>
  <si>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</si>
  <si>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</si>
  <si>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</si>
  <si>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</si>
  <si>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</si>
  <si>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</si>
  <si>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</si>
  <si>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</si>
  <si>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</si>
  <si>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</si>
  <si>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</si>
  <si>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</si>
  <si>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</si>
  <si>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</si>
  <si>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</si>
  <si>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</si>
  <si>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</si>
  <si>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</si>
  <si>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</si>
  <si>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</si>
  <si>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</si>
  <si>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</si>
  <si>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</si>
  <si>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</si>
  <si>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</si>
  <si>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</si>
  <si>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</si>
  <si>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</si>
  <si>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</si>
  <si>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</si>
  <si>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</si>
  <si>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</si>
  <si>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</si>
  <si>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</si>
  <si>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</si>
  <si>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</si>
  <si>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</si>
  <si>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</si>
  <si>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</si>
  <si>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</si>
  <si>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</si>
  <si>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</si>
  <si>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</si>
  <si>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</si>
  <si>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</si>
  <si>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</si>
  <si>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</si>
  <si>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</si>
  <si>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</si>
  <si>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</si>
  <si>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</si>
  <si>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</si>
  <si>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</si>
  <si>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</si>
  <si>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</si>
  <si>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</si>
  <si>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</si>
  <si>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</si>
  <si>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</si>
  <si>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</si>
  <si>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</si>
  <si>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</si>
  <si>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</si>
  <si>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</si>
  <si>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</si>
  <si>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</si>
  <si>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</si>
  <si>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</si>
  <si>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</si>
  <si>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</si>
  <si>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</si>
  <si>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</si>
  <si>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</si>
  <si>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</si>
  <si>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</si>
  <si>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</si>
  <si>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</si>
  <si>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</si>
  <si>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</si>
  <si>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</si>
  <si>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</si>
  <si>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</si>
  <si>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</si>
  <si>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</si>
  <si>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</si>
  <si>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</si>
  <si>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</si>
  <si>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</si>
  <si>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</si>
  <si>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</si>
  <si>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</si>
  <si>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</si>
  <si>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</si>
  <si>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</si>
  <si>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</si>
  <si>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</si>
  <si>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</si>
  <si>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</si>
  <si>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</si>
  <si>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</si>
  <si>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</si>
  <si>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</si>
  <si>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</si>
  <si>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</si>
  <si>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</si>
  <si>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</si>
  <si>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</si>
  <si>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</si>
  <si>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</si>
  <si>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</si>
  <si>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</si>
  <si>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</si>
  <si>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</si>
  <si>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</si>
  <si>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</si>
  <si>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</si>
  <si>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</si>
  <si>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</si>
  <si>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</si>
  <si>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</si>
  <si>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</si>
  <si>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</si>
  <si>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</si>
  <si>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</si>
  <si>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</si>
  <si>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</si>
  <si>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</si>
  <si>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</si>
  <si>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</si>
  <si>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</si>
  <si>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</si>
  <si>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</si>
  <si>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</si>
  <si>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</si>
  <si>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</si>
  <si>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</si>
  <si>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</si>
  <si>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</si>
  <si>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</si>
  <si>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</si>
  <si>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</si>
  <si>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</si>
  <si>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</si>
  <si>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</si>
  <si>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</si>
  <si>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</si>
  <si>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</si>
  <si>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</si>
  <si>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</si>
  <si>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</si>
  <si>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</si>
  <si>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</si>
  <si>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</si>
  <si>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</si>
  <si>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</si>
  <si>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</si>
  <si>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</si>
  <si>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</si>
  <si>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</si>
  <si>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</si>
  <si>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</si>
  <si>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</si>
  <si>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</si>
  <si>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</si>
  <si>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</si>
  <si>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</si>
  <si>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</si>
  <si>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</si>
  <si>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</si>
  <si>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</si>
  <si>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</si>
  <si>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</si>
  <si>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</si>
  <si>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</si>
  <si>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</si>
  <si>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</si>
  <si>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</si>
  <si>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</si>
  <si>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</si>
  <si>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</si>
  <si>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</si>
  <si>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</si>
  <si>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</si>
  <si>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</si>
  <si>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</si>
  <si>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</si>
  <si>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</si>
  <si>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</si>
  <si>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</si>
  <si>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</si>
  <si>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</si>
  <si>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</si>
  <si>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</si>
  <si>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</si>
  <si>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</si>
  <si>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</si>
  <si>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</si>
  <si>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</si>
  <si>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</si>
  <si>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</si>
  <si>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</si>
  <si>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</si>
  <si>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</si>
  <si>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</si>
  <si>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</si>
  <si>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</si>
  <si>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</si>
  <si>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</si>
  <si>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</si>
  <si>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</si>
  <si>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</si>
  <si>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</si>
  <si>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</si>
  <si>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</si>
  <si>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</si>
  <si>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</si>
  <si>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</si>
  <si>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</si>
  <si>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</si>
  <si>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</si>
  <si>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</si>
  <si>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</si>
  <si>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</si>
  <si>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</si>
  <si>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</si>
  <si>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</si>
  <si>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</si>
  <si>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</si>
  <si>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</si>
  <si>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</si>
  <si>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</si>
  <si>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</si>
  <si>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</si>
  <si>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</si>
  <si>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</si>
  <si>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</si>
  <si>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</si>
  <si>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</si>
  <si>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</si>
  <si>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</si>
  <si>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</si>
  <si>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</si>
  <si>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</si>
  <si>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</si>
  <si>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</si>
  <si>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</si>
  <si>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</si>
  <si>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</si>
  <si>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</si>
  <si>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</si>
  <si>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</si>
  <si>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</si>
  <si>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</si>
  <si>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</si>
  <si>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</si>
  <si>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</si>
  <si>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</si>
  <si>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</si>
  <si>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</si>
  <si>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</si>
  <si>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</si>
  <si>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</si>
  <si>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</si>
  <si>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</si>
  <si>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</si>
  <si>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</si>
  <si>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</si>
  <si>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</si>
  <si>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</si>
  <si>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</si>
  <si>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</si>
  <si>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</si>
  <si>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</si>
  <si>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</si>
  <si>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</si>
  <si>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</si>
  <si>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</si>
  <si>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</si>
  <si>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</si>
  <si>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</si>
  <si>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</si>
  <si>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</si>
  <si>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</si>
  <si>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</si>
  <si>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</si>
  <si>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</si>
  <si>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</si>
  <si>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</si>
  <si>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</si>
  <si>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</si>
  <si>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</si>
  <si>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</si>
  <si>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</si>
  <si>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</si>
  <si>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</si>
  <si>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</si>
  <si>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</si>
  <si>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</si>
  <si>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</si>
  <si>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</si>
  <si>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</si>
  <si>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</si>
  <si>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</si>
  <si>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</si>
  <si>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</si>
  <si>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</si>
  <si>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</si>
  <si>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</si>
  <si>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</si>
  <si>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</si>
  <si>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</si>
  <si>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</si>
  <si>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</si>
  <si>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</si>
  <si>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</si>
  <si>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</si>
  <si>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</si>
  <si>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</si>
  <si>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</si>
  <si>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</si>
  <si>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</si>
  <si>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</si>
  <si>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</si>
  <si>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</si>
  <si>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</si>
  <si>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</si>
  <si>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</si>
  <si>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</si>
  <si>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</si>
  <si>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</si>
  <si>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</si>
  <si>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</si>
  <si>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</si>
  <si>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</si>
  <si>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</si>
  <si>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</si>
  <si>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</si>
  <si>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</si>
  <si>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</si>
  <si>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</si>
  <si>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</si>
  <si>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</si>
  <si>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</si>
  <si>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</si>
  <si>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</si>
  <si>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</si>
  <si>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</si>
  <si>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</si>
  <si>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</si>
  <si>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</si>
  <si>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</si>
  <si>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</si>
  <si>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</si>
  <si>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</si>
  <si>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</si>
  <si>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</si>
  <si>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</si>
  <si>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</si>
  <si>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</si>
  <si>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</si>
  <si>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</si>
  <si>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</si>
  <si>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</si>
  <si>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</si>
  <si>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</si>
  <si>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</si>
  <si>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</si>
  <si>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</si>
  <si>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</si>
  <si>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</si>
  <si>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</si>
  <si>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</si>
  <si>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</si>
  <si>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</si>
  <si>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</si>
  <si>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</si>
  <si>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</si>
  <si>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</si>
  <si>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</si>
  <si>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</si>
  <si>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</si>
  <si>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</si>
  <si>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</si>
  <si>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</si>
  <si>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</si>
  <si>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</si>
  <si>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</si>
  <si>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</si>
  <si>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</si>
  <si>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</si>
  <si>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</si>
  <si>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</si>
  <si>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</si>
  <si>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</si>
  <si>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</si>
  <si>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</si>
  <si>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</si>
  <si>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</si>
  <si>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</si>
  <si>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</si>
  <si>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</si>
  <si>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</si>
  <si>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</si>
  <si>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</si>
  <si>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</si>
  <si>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</si>
  <si>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</si>
  <si>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</si>
  <si>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</si>
  <si>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</si>
  <si>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</si>
  <si>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</si>
  <si>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</si>
  <si>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</si>
  <si>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</si>
  <si>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</si>
  <si>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</si>
  <si>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</si>
  <si>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</si>
  <si>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</si>
  <si>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</si>
  <si>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</si>
  <si>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</si>
  <si>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</si>
  <si>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</si>
  <si>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</si>
  <si>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</si>
  <si>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</si>
  <si>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</si>
  <si>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</si>
  <si>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</si>
  <si>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</si>
  <si>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</si>
  <si>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</si>
  <si>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</si>
  <si>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</si>
  <si>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</si>
  <si>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</si>
  <si>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</si>
  <si>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</si>
  <si>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</si>
  <si>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</si>
  <si>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</si>
  <si>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</si>
  <si>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</si>
  <si>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</si>
  <si>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</si>
  <si>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</si>
  <si>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</si>
  <si>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</si>
  <si>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</si>
  <si>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</si>
  <si>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</si>
  <si>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</si>
  <si>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</si>
  <si>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</si>
  <si>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</si>
  <si>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</si>
  <si>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</si>
  <si>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</si>
  <si>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</si>
  <si>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</si>
  <si>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</si>
  <si>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</si>
  <si>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</si>
  <si>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</si>
  <si>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</si>
  <si>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</si>
  <si>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</si>
  <si>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</si>
  <si>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</si>
  <si>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</si>
  <si>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</si>
  <si>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</si>
  <si>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</si>
  <si>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</si>
  <si>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</si>
  <si>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</si>
  <si>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</si>
  <si>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</si>
  <si>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</si>
  <si>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</si>
  <si>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</si>
  <si>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</si>
  <si>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</si>
  <si>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</si>
  <si>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</si>
  <si>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</si>
  <si>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</si>
  <si>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</si>
  <si>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</si>
  <si>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</si>
  <si>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</si>
  <si>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</si>
  <si>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</si>
  <si>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</si>
  <si>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</si>
  <si>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</si>
  <si>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</si>
  <si>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</si>
  <si>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</si>
  <si>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</si>
  <si>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</si>
  <si>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</si>
  <si>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</si>
  <si>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</si>
  <si>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</si>
  <si>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</si>
  <si>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</si>
  <si>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</si>
  <si>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</si>
  <si>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</si>
  <si>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</si>
  <si>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</si>
  <si>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</si>
  <si>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</si>
  <si>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</si>
  <si>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</si>
  <si>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</si>
  <si>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</si>
  <si>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</si>
  <si>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</si>
  <si>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</si>
  <si>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</si>
  <si>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</si>
  <si>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</si>
  <si>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</si>
  <si>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</si>
  <si>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</si>
  <si>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</si>
  <si>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</si>
  <si>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</si>
  <si>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</si>
  <si>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</si>
  <si>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</si>
  <si>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</si>
  <si>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</si>
  <si>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</si>
  <si>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</si>
  <si>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</si>
  <si>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</si>
  <si>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</si>
  <si>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</si>
  <si>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</si>
  <si>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</si>
  <si>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</si>
  <si>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</si>
  <si>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</si>
  <si>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</si>
  <si>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</si>
  <si>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</si>
  <si>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</si>
  <si>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</si>
  <si>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</si>
  <si>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</si>
  <si>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</si>
  <si>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</si>
  <si>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</si>
  <si>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</si>
  <si>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</si>
  <si>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</si>
  <si>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</si>
  <si>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</si>
  <si>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</si>
  <si>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</si>
  <si>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</si>
  <si>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</si>
  <si>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</si>
  <si>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</si>
  <si>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</si>
  <si>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</si>
  <si>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</si>
  <si>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</si>
  <si>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</si>
  <si>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</si>
  <si>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</si>
  <si>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</si>
  <si>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</si>
  <si>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</si>
  <si>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</si>
  <si>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</si>
  <si>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</si>
  <si>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</si>
  <si>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</si>
  <si>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</si>
  <si>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</si>
  <si>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</si>
  <si>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</si>
  <si>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</si>
  <si>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</si>
  <si>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</si>
  <si>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</si>
  <si>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</si>
  <si>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</si>
  <si>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</si>
  <si>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</si>
  <si>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</si>
  <si>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</si>
  <si>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</si>
  <si>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</si>
  <si>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</si>
  <si>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</si>
  <si>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</si>
  <si>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</si>
  <si>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</si>
  <si>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</si>
  <si>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</si>
  <si>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</si>
  <si>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</si>
  <si>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</si>
  <si>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</si>
  <si>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</si>
  <si>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</si>
  <si>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</si>
  <si>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</si>
  <si>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</si>
  <si>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</si>
  <si>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</si>
  <si>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</si>
  <si>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</si>
  <si>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</si>
  <si>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</si>
  <si>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</si>
  <si>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</si>
  <si>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</si>
  <si>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</si>
  <si>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</si>
  <si>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</si>
  <si>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</si>
  <si>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</si>
  <si>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</si>
  <si>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</si>
  <si>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</si>
  <si>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</si>
  <si>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</si>
  <si>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</si>
  <si>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</si>
  <si>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</si>
  <si>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</si>
  <si>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</si>
  <si>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</si>
  <si>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</si>
  <si>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</si>
  <si>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</si>
  <si>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</si>
  <si>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</si>
  <si>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</si>
  <si>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</si>
  <si>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</si>
  <si>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</si>
  <si>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</si>
  <si>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</si>
  <si>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</si>
  <si>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</si>
  <si>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</si>
  <si>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</si>
  <si>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</si>
  <si>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</si>
  <si>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</si>
  <si>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</si>
  <si>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</si>
  <si>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</si>
  <si>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</si>
  <si>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</si>
  <si>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</si>
  <si>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</si>
  <si>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</si>
  <si>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</si>
  <si>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</si>
  <si>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</si>
  <si>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</si>
  <si>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</si>
  <si>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</si>
  <si>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</si>
  <si>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</si>
  <si>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</si>
  <si>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</si>
  <si>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</si>
  <si>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</si>
  <si>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</si>
  <si>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</si>
  <si>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</si>
  <si>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</si>
  <si>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</si>
  <si>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</si>
  <si>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</si>
  <si>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</si>
  <si>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</si>
  <si>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</si>
  <si>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</si>
  <si>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</si>
  <si>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</si>
  <si>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</si>
  <si>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</si>
  <si>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</si>
  <si>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</si>
  <si>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</si>
  <si>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</si>
  <si>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</si>
  <si>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</si>
  <si>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</si>
  <si>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</si>
  <si>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</si>
  <si>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</si>
  <si>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</si>
  <si>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</si>
  <si>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</si>
  <si>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</si>
  <si>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</si>
  <si>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</si>
  <si>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</si>
  <si>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</si>
  <si>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</si>
  <si>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</si>
  <si>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</si>
  <si>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</si>
  <si>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</si>
  <si>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</si>
  <si>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</si>
  <si>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</si>
  <si>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</si>
  <si>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</si>
  <si>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</si>
  <si>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</si>
  <si>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</si>
  <si>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</si>
  <si>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</si>
  <si>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</si>
  <si>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</si>
  <si>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</si>
  <si>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</si>
  <si>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</si>
  <si>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</si>
  <si>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</si>
  <si>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</si>
  <si>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</si>
  <si>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</si>
  <si>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</si>
  <si>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</si>
  <si>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</si>
  <si>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</si>
  <si>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</si>
  <si>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</si>
  <si>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</si>
  <si>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</si>
  <si>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</si>
  <si>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</si>
  <si>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</si>
  <si>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</si>
  <si>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</si>
  <si>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</si>
  <si>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</si>
  <si>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</si>
  <si>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</si>
  <si>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</si>
  <si>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</si>
  <si>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</si>
  <si>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</si>
  <si>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</si>
  <si>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</si>
  <si>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</si>
  <si>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</si>
  <si>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</si>
  <si>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</si>
  <si>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</si>
  <si>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</si>
  <si>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</si>
  <si>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</si>
  <si>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</si>
  <si>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</si>
  <si>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</si>
  <si>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</si>
  <si>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</si>
  <si>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</si>
  <si>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</si>
  <si>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</si>
  <si>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</si>
  <si>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</si>
  <si>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</si>
  <si>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</si>
  <si>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</si>
  <si>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</si>
  <si>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</si>
  <si>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</si>
  <si>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</si>
  <si>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</si>
  <si>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</si>
  <si>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</si>
  <si>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</si>
  <si>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</si>
  <si>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</si>
  <si>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</si>
  <si>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</si>
  <si>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</si>
  <si>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</si>
  <si>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</si>
  <si>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</si>
  <si>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</si>
  <si>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</si>
  <si>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</si>
  <si>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</si>
  <si>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</si>
  <si>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</si>
  <si>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</si>
  <si>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</si>
  <si>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</si>
  <si>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</si>
  <si>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</si>
  <si>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</si>
  <si>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</si>
  <si>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</si>
  <si>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</si>
  <si>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</si>
  <si>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</si>
  <si>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</si>
  <si>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</si>
  <si>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</si>
  <si>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</si>
  <si>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</si>
  <si>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</si>
  <si>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</si>
  <si>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</si>
  <si>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</si>
  <si>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</si>
  <si>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</si>
  <si>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</si>
  <si>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</si>
  <si>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</si>
  <si>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</si>
  <si>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</si>
  <si>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</si>
  <si>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</si>
  <si>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</si>
  <si>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</si>
  <si>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</si>
  <si>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</si>
  <si>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</si>
  <si>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</si>
  <si>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</si>
  <si>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</si>
  <si>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</si>
  <si>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</si>
  <si>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</si>
  <si>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</si>
  <si>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</si>
  <si>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</si>
  <si>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</si>
  <si>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</si>
  <si>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</si>
  <si>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</si>
  <si>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</si>
  <si>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</si>
  <si>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</si>
  <si>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</si>
  <si>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</si>
  <si>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</si>
  <si>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</si>
  <si>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</si>
  <si>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</si>
  <si>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</si>
  <si>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</si>
  <si>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</si>
  <si>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</si>
  <si>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</si>
  <si>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</si>
  <si>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</si>
  <si>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</si>
  <si>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</si>
  <si>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</si>
  <si>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</si>
  <si>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</si>
  <si>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</si>
  <si>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</si>
  <si>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</si>
  <si>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</si>
  <si>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</si>
  <si>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</si>
  <si>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</si>
  <si>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</si>
  <si>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</si>
  <si>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</si>
  <si>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</si>
  <si>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</si>
  <si>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</si>
  <si>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</si>
  <si>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</si>
  <si>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</si>
  <si>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</si>
  <si>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</si>
  <si>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</si>
  <si>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</si>
  <si>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</si>
  <si>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</si>
  <si>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</si>
  <si>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</si>
  <si>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</si>
  <si>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</si>
  <si>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</si>
  <si>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</si>
  <si>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</si>
  <si>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</si>
  <si>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</si>
  <si>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</si>
  <si>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</si>
  <si>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</si>
  <si>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</si>
  <si>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</si>
  <si>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</si>
  <si>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</si>
  <si>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</si>
  <si>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</si>
  <si>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</si>
  <si>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</si>
  <si>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</si>
  <si>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</si>
  <si>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</si>
  <si>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</si>
  <si>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</si>
  <si>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</si>
  <si>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</si>
  <si>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</si>
  <si>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</si>
  <si>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</si>
  <si>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</si>
  <si>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</si>
  <si>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</si>
  <si>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</si>
  <si>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</si>
  <si>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</si>
  <si>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</si>
  <si>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</si>
  <si>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</si>
  <si>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</si>
  <si>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</si>
  <si>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</si>
  <si>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</si>
  <si>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</si>
  <si>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</si>
  <si>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</si>
  <si>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</si>
  <si>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</si>
  <si>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</si>
  <si>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</si>
  <si>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</si>
  <si>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</si>
  <si>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</si>
  <si>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</si>
  <si>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</si>
  <si>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</si>
  <si>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</si>
  <si>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</si>
  <si>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</si>
  <si>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</si>
  <si>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</si>
  <si>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</si>
  <si>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</si>
  <si>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</si>
  <si>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</si>
  <si>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</si>
  <si>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</si>
  <si>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</si>
  <si>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</si>
  <si>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</si>
  <si>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</si>
  <si>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</si>
  <si>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</si>
  <si>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</si>
  <si>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</si>
  <si>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</si>
  <si>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</si>
  <si>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</si>
  <si>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</si>
  <si>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</si>
  <si>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</si>
  <si>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</si>
  <si>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</si>
  <si>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</si>
  <si>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</si>
  <si>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</si>
  <si>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</si>
  <si>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</si>
  <si>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</si>
  <si>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</si>
  <si>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</si>
  <si>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</si>
  <si>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</si>
  <si>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</si>
  <si>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</si>
  <si>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</si>
  <si>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</si>
  <si>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</si>
  <si>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</si>
  <si>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</si>
  <si>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</si>
  <si>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</si>
  <si>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</si>
  <si>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</si>
  <si>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</si>
  <si>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</si>
  <si>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</si>
  <si>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</si>
  <si>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</si>
  <si>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</si>
  <si>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</si>
  <si>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</si>
  <si>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</si>
  <si>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</si>
  <si>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</si>
  <si>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</si>
  <si>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</si>
  <si>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</si>
  <si>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</si>
  <si>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</si>
  <si>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</si>
  <si>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</si>
  <si>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</si>
  <si>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</si>
  <si>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</si>
  <si>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</si>
  <si>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</si>
  <si>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</si>
  <si>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</si>
  <si>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</si>
  <si>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</si>
  <si>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</si>
  <si>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</si>
  <si>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</si>
  <si>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</si>
  <si>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</si>
  <si>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</si>
  <si>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</si>
  <si>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</si>
  <si>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</si>
  <si>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</si>
  <si>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</si>
  <si>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</si>
  <si>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</si>
  <si>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</si>
  <si>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</si>
  <si>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</si>
  <si>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</si>
  <si>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</si>
  <si>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</si>
  <si>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</si>
  <si>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</si>
  <si>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</si>
  <si>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</si>
  <si>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</si>
  <si>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</si>
  <si>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</si>
  <si>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</si>
  <si>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</si>
  <si>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</si>
  <si>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</si>
  <si>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</si>
  <si>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</si>
  <si>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</si>
  <si>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</si>
  <si>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</si>
  <si>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</si>
  <si>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</si>
  <si>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</si>
  <si>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</si>
  <si>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</si>
  <si>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</si>
  <si>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</si>
  <si>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</si>
  <si>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</si>
  <si>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</si>
  <si>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</si>
  <si>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</si>
  <si>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</si>
  <si>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</si>
  <si>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</si>
  <si>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</si>
  <si>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</si>
  <si>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</si>
  <si>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</si>
  <si>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</si>
  <si>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</si>
  <si>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</si>
  <si>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</si>
  <si>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</si>
  <si>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</si>
  <si>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</si>
  <si>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</si>
  <si>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</si>
  <si>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</si>
  <si>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</si>
  <si>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</si>
  <si>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</si>
  <si>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</si>
  <si>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</si>
  <si>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</si>
  <si>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</si>
  <si>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</si>
  <si>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</si>
  <si>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</si>
  <si>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</si>
  <si>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</si>
  <si>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</si>
  <si>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</si>
  <si>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</si>
  <si>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</si>
  <si>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</si>
  <si>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</si>
  <si>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</si>
  <si>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</si>
  <si>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</si>
  <si>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</si>
  <si>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</si>
  <si>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</si>
  <si>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</si>
  <si>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</si>
  <si>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</si>
  <si>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</si>
  <si>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</si>
  <si>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</si>
  <si>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</si>
  <si>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</si>
  <si>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</si>
  <si>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</si>
  <si>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</si>
  <si>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</si>
  <si>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</si>
  <si>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</si>
  <si>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</si>
  <si>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</si>
  <si>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</si>
  <si>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</si>
  <si>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</si>
  <si>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</si>
  <si>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</si>
  <si>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</si>
  <si>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</si>
  <si>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</si>
  <si>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</si>
  <si>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</si>
  <si>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</si>
  <si>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</si>
  <si>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</si>
  <si>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</si>
  <si>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</si>
  <si>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</si>
  <si>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</si>
  <si>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</si>
  <si>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</si>
  <si>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</si>
  <si>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</si>
  <si>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</si>
  <si>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</si>
  <si>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</si>
  <si>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</si>
  <si>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</si>
  <si>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</si>
  <si>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</si>
  <si>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</si>
  <si>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</si>
  <si>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</si>
  <si>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</si>
  <si>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</si>
  <si>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</si>
  <si>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</si>
  <si>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</si>
  <si>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</si>
  <si>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</si>
  <si>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</si>
  <si>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</si>
  <si>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</si>
  <si>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</si>
  <si>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</si>
  <si>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</si>
  <si>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</si>
  <si>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</si>
  <si>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</si>
  <si>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</si>
  <si>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</si>
  <si>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</si>
  <si>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</si>
  <si>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</si>
  <si>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</si>
  <si>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</si>
  <si>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</si>
  <si>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</si>
  <si>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</si>
  <si>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</si>
  <si>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</si>
  <si>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</si>
  <si>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</si>
  <si>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</si>
  <si>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</si>
  <si>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</si>
  <si>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</si>
  <si>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</si>
  <si>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</si>
  <si>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</si>
  <si>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</si>
  <si>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</si>
  <si>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</si>
  <si>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</si>
  <si>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</si>
  <si>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</si>
  <si>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</si>
  <si>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</si>
  <si>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</si>
  <si>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</si>
  <si>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</si>
  <si>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</si>
  <si>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</si>
  <si>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</si>
  <si>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</si>
  <si>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</si>
  <si>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</si>
  <si>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</si>
  <si>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</si>
  <si>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</si>
  <si>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</si>
  <si>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</si>
  <si>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</si>
  <si>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</si>
  <si>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</si>
  <si>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</si>
  <si>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</si>
  <si>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</si>
  <si>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</si>
  <si>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</si>
  <si>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</si>
  <si>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</si>
  <si>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</si>
  <si>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</si>
  <si>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</si>
  <si>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</si>
  <si>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</si>
  <si>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</si>
  <si>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</si>
  <si>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</si>
  <si>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</si>
  <si>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</si>
  <si>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</si>
  <si>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</si>
  <si>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</si>
  <si>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</si>
  <si>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</si>
  <si>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</si>
  <si>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</si>
  <si>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</si>
  <si>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</si>
  <si>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</si>
  <si>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</si>
  <si>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</si>
  <si>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</si>
  <si>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</si>
  <si>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</si>
  <si>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</si>
  <si>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</si>
  <si>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</si>
  <si>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</si>
  <si>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</si>
  <si>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</si>
  <si>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</si>
  <si>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</si>
  <si>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</si>
  <si>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</si>
  <si>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</si>
  <si>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</si>
  <si>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</si>
  <si>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</si>
  <si>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</si>
  <si>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</si>
  <si>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</si>
  <si>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</si>
  <si>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</si>
  <si>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</si>
  <si>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</si>
  <si>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</si>
  <si>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</si>
  <si>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</si>
  <si>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</si>
  <si>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</si>
  <si>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</si>
  <si>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</si>
  <si>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</si>
  <si>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</si>
  <si>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</si>
  <si>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</si>
  <si>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</si>
  <si>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</si>
  <si>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</si>
  <si>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</si>
  <si>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</si>
  <si>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</si>
  <si>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</si>
  <si>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</si>
  <si>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</si>
  <si>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</si>
  <si>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</si>
  <si>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</si>
  <si>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</si>
  <si>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</si>
  <si>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</si>
  <si>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</si>
  <si>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</si>
  <si>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</si>
  <si>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</si>
  <si>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</si>
  <si>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</si>
  <si>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</si>
  <si>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</si>
  <si>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</si>
  <si>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</si>
  <si>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</si>
  <si>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</si>
  <si>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</si>
  <si>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</si>
  <si>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</si>
  <si>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</si>
  <si>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</si>
  <si>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</si>
  <si>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</si>
  <si>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</si>
  <si>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</si>
  <si>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</si>
  <si>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</si>
  <si>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</si>
  <si>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</si>
  <si>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</si>
  <si>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</si>
  <si>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</si>
  <si>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</si>
  <si>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</si>
  <si>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</si>
  <si>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</si>
  <si>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</si>
  <si>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</si>
  <si>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</si>
  <si>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</si>
  <si>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</si>
  <si>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</si>
  <si>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</si>
  <si>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</si>
  <si>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</si>
  <si>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</si>
  <si>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</si>
  <si>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</si>
  <si>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</si>
  <si>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</si>
  <si>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</si>
  <si>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</si>
  <si>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</si>
  <si>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</si>
  <si>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</si>
  <si>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</si>
  <si>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</si>
  <si>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</si>
  <si>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</si>
  <si>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</si>
  <si>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</si>
  <si>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</si>
  <si>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</si>
  <si>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</si>
  <si>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</si>
  <si>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</si>
  <si>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</si>
  <si>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</si>
  <si>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</si>
  <si>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</si>
  <si>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</si>
  <si>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</si>
  <si>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</si>
  <si>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</si>
  <si>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</si>
  <si>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</si>
  <si>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</si>
  <si>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</si>
  <si>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</si>
  <si>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</si>
  <si>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</si>
  <si>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</si>
  <si>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</si>
  <si>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</si>
  <si>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</si>
  <si>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</si>
  <si>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</si>
  <si>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</si>
  <si>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</si>
  <si>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</si>
  <si>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</si>
  <si>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</si>
  <si>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</si>
  <si>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</si>
  <si>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</si>
  <si>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</si>
  <si>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</si>
  <si>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</si>
  <si>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</si>
  <si>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</si>
  <si>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</si>
  <si>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</si>
  <si>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</si>
  <si>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</si>
  <si>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</si>
  <si>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</si>
  <si>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</si>
  <si>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</si>
  <si>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</si>
  <si>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</si>
  <si>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</si>
  <si>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</si>
  <si>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</si>
  <si>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</si>
  <si>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</si>
  <si>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</si>
  <si>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</si>
  <si>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</si>
  <si>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</si>
  <si>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</si>
  <si>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</si>
  <si>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</si>
  <si>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</si>
  <si>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</si>
  <si>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</si>
  <si>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</si>
  <si>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</si>
  <si>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</si>
  <si>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</si>
  <si>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</si>
  <si>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</si>
  <si>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</si>
  <si>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</si>
  <si>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</si>
  <si>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</si>
  <si>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</si>
  <si>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</si>
  <si>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</si>
  <si>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</si>
  <si>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</si>
  <si>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</si>
  <si>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</si>
  <si>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</si>
  <si>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</si>
  <si>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</si>
  <si>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</si>
  <si>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</si>
  <si>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</si>
  <si>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</si>
  <si>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</si>
  <si>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</si>
  <si>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</si>
  <si>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</si>
  <si>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</si>
  <si>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</si>
  <si>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</si>
  <si>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</si>
  <si>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</si>
  <si>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</si>
  <si>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</si>
  <si>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</si>
  <si>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</si>
  <si>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</si>
  <si>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</si>
  <si>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</si>
  <si>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</si>
  <si>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</si>
  <si>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</si>
  <si>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</si>
  <si>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</si>
  <si>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</si>
  <si>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</si>
  <si>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</si>
  <si>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</si>
  <si>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</si>
  <si>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</si>
  <si>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</si>
  <si>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</si>
  <si>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</si>
  <si>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</si>
  <si>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</si>
  <si>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</si>
  <si>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</si>
  <si>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</si>
  <si>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</si>
  <si>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</si>
  <si>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</si>
  <si>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</si>
  <si>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</si>
  <si>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</si>
  <si>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</si>
  <si>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</si>
  <si>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</si>
  <si>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</si>
  <si>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</si>
  <si>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</si>
  <si>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</si>
  <si>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</si>
  <si>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</si>
  <si>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</si>
  <si>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</si>
  <si>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</si>
  <si>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</si>
  <si>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</si>
  <si>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</si>
  <si>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</si>
  <si>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</si>
  <si>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</si>
  <si>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</si>
  <si>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</si>
  <si>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</si>
  <si>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</si>
  <si>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</si>
  <si>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</si>
  <si>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</si>
  <si>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</si>
  <si>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</si>
  <si>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</si>
  <si>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</si>
  <si>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</si>
  <si>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</si>
  <si>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</si>
  <si>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</si>
  <si>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</si>
  <si>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</si>
  <si>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</si>
  <si>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</si>
  <si>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</si>
  <si>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</si>
  <si>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</si>
  <si>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</si>
  <si>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</si>
  <si>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</si>
  <si>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</si>
  <si>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</si>
  <si>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</si>
  <si>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</si>
  <si>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</si>
  <si>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</si>
  <si>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</si>
  <si>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</si>
  <si>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</si>
  <si>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</si>
  <si>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</si>
  <si>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</si>
  <si>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</si>
  <si>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</si>
  <si>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</si>
  <si>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</si>
  <si>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</si>
  <si>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</si>
  <si>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</si>
  <si>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</si>
  <si>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</si>
  <si>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</si>
  <si>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</si>
  <si>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</si>
  <si>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</si>
  <si>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</si>
  <si>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</si>
  <si>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</si>
  <si>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</si>
  <si>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</si>
  <si>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</si>
  <si>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</si>
  <si>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</si>
  <si>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</si>
  <si>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</si>
  <si>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</si>
  <si>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</si>
  <si>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</si>
  <si>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</si>
  <si>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</si>
  <si>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</si>
  <si>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</si>
  <si>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</si>
  <si>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</si>
  <si>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</si>
  <si>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</si>
  <si>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</si>
  <si>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</si>
  <si>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</si>
  <si>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</si>
  <si>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</si>
  <si>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</si>
  <si>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</si>
  <si>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</si>
  <si>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</si>
  <si>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</si>
  <si>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</si>
  <si>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</si>
  <si>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</si>
  <si>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</si>
  <si>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</si>
  <si>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</si>
  <si>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</si>
  <si>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</si>
  <si>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</si>
  <si>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</si>
  <si>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</si>
  <si>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</si>
  <si>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</si>
  <si>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</si>
  <si>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</si>
  <si>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</si>
  <si>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</si>
  <si>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</si>
  <si>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</si>
  <si>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</si>
  <si>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</si>
  <si>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</si>
  <si>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</si>
  <si>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</si>
  <si>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</si>
  <si>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</si>
  <si>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</si>
  <si>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</si>
  <si>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</si>
  <si>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</si>
  <si>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</si>
  <si>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</si>
  <si>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</si>
  <si>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</si>
  <si>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</si>
  <si>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</si>
  <si>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</si>
  <si>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</si>
  <si>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</si>
  <si>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</si>
  <si>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</si>
  <si>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</si>
  <si>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</si>
  <si>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</si>
  <si>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</si>
  <si>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</si>
  <si>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</si>
  <si>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</si>
  <si>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</si>
  <si>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</si>
  <si>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</si>
  <si>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</si>
  <si>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</si>
  <si>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</si>
  <si>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</si>
  <si>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</si>
  <si>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</si>
  <si>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</si>
  <si>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</si>
  <si>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</si>
  <si>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</si>
  <si>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</si>
  <si>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</si>
  <si>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</si>
  <si>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</si>
  <si>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</si>
  <si>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</si>
  <si>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</si>
  <si>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</si>
  <si>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</si>
  <si>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</si>
  <si>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</si>
  <si>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</si>
  <si>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</si>
  <si>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</si>
  <si>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</si>
  <si>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</si>
  <si>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</si>
  <si>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</si>
  <si>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</si>
  <si>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</si>
  <si>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</si>
  <si>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</si>
  <si>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</si>
  <si>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</si>
  <si>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</si>
  <si>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</si>
  <si>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</si>
  <si>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</si>
  <si>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</si>
  <si>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</si>
  <si>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</si>
  <si>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</si>
  <si>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</si>
  <si>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</si>
  <si>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</si>
  <si>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</si>
  <si>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</si>
  <si>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</si>
  <si>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</si>
  <si>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</si>
  <si>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</si>
  <si>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</si>
  <si>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</si>
  <si>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</si>
  <si>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</si>
  <si>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</si>
  <si>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</si>
  <si>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</si>
  <si>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</si>
  <si>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</si>
  <si>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</si>
  <si>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</si>
  <si>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</si>
  <si>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</si>
  <si>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</si>
  <si>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</si>
  <si>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</si>
  <si>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</si>
  <si>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</si>
  <si>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</si>
  <si>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</si>
  <si>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</si>
  <si>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</si>
  <si>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</si>
  <si>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</si>
  <si>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</si>
  <si>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</si>
  <si>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</si>
  <si>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</si>
  <si>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</si>
  <si>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</si>
  <si>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</si>
  <si>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</si>
  <si>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</si>
  <si>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</si>
  <si>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</si>
  <si>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</si>
  <si>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</si>
  <si>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</si>
  <si>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</si>
  <si>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</si>
  <si>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</si>
  <si>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</si>
  <si>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</si>
  <si>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</si>
  <si>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</si>
  <si>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</si>
  <si>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</si>
  <si>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</si>
  <si>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</si>
  <si>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</si>
  <si>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</si>
  <si>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</si>
  <si>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</si>
  <si>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</si>
  <si>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</si>
  <si>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</si>
  <si>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</si>
  <si>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</si>
  <si>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</si>
  <si>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</si>
  <si>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</si>
  <si>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</si>
  <si>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</si>
  <si>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</si>
  <si>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</si>
  <si>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</si>
  <si>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</si>
  <si>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</si>
  <si>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</si>
  <si>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</si>
  <si>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</si>
  <si>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</si>
  <si>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</si>
  <si>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</si>
  <si>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</si>
  <si>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</si>
  <si>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</si>
  <si>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</si>
  <si>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</si>
  <si>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</si>
  <si>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</si>
  <si>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</si>
  <si>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</si>
  <si>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</si>
  <si>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</si>
  <si>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</si>
  <si>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</si>
  <si>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</si>
  <si>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</si>
  <si>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</si>
  <si>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</si>
  <si>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</si>
  <si>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</si>
  <si>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</si>
  <si>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</si>
  <si>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</si>
  <si>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</si>
  <si>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</si>
  <si>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</si>
  <si>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</si>
  <si>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</si>
  <si>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</si>
  <si>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</si>
  <si>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</si>
  <si>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</si>
  <si>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</si>
  <si>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</si>
  <si>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</si>
  <si>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</si>
  <si>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</si>
  <si>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</si>
  <si>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</si>
  <si>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</si>
  <si>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</si>
  <si>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</si>
  <si>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</si>
  <si>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</si>
  <si>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</si>
  <si>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</si>
  <si>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</si>
  <si>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</si>
  <si>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</si>
  <si>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</si>
  <si>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</si>
  <si>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</si>
  <si>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</si>
  <si>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</si>
  <si>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</si>
  <si>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</si>
  <si>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</si>
  <si>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</si>
  <si>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</si>
  <si>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</si>
  <si>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</si>
  <si>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</si>
  <si>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</si>
  <si>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</si>
  <si>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</si>
  <si>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</si>
  <si>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</si>
  <si>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</si>
  <si>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</si>
  <si>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</si>
  <si>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</si>
  <si>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</si>
  <si>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</si>
  <si>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</si>
  <si>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</si>
  <si>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</si>
  <si>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</si>
  <si>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</si>
  <si>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</si>
  <si>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</si>
  <si>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</si>
  <si>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</si>
  <si>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</si>
  <si>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</si>
  <si>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</si>
  <si>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</si>
  <si>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</si>
  <si>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</si>
  <si>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</si>
  <si>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</si>
  <si>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</si>
  <si>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</si>
  <si>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</si>
  <si>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</si>
  <si>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</si>
  <si>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</si>
  <si>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</si>
  <si>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</si>
  <si>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</si>
  <si>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</si>
  <si>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</si>
  <si>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</si>
  <si>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</si>
  <si>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</si>
  <si>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</si>
  <si>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</si>
  <si>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</si>
  <si>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</si>
  <si>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</si>
  <si>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</si>
  <si>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</si>
  <si>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</si>
  <si>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</si>
  <si>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</si>
  <si>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</si>
  <si>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</si>
  <si>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</si>
  <si>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</si>
  <si>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</si>
  <si>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</si>
  <si>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</si>
  <si>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</si>
  <si>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</si>
  <si>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</si>
  <si>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</si>
  <si>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</si>
  <si>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</si>
  <si>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</si>
  <si>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</si>
  <si>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</si>
  <si>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</si>
  <si>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</si>
  <si>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</si>
  <si>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</si>
  <si>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</si>
  <si>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</si>
  <si>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</si>
  <si>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</si>
  <si>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</si>
  <si>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</si>
  <si>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</si>
  <si>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</si>
  <si>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</si>
  <si>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</si>
  <si>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</si>
  <si>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</si>
  <si>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</si>
  <si>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</si>
  <si>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</si>
  <si>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</si>
  <si>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</si>
  <si>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</si>
  <si>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</si>
  <si>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</si>
  <si>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</si>
  <si>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</si>
  <si>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</si>
  <si>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</si>
  <si>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</si>
  <si>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</si>
  <si>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</si>
  <si>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</si>
  <si>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</si>
  <si>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</si>
  <si>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</si>
  <si>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</si>
  <si>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</si>
  <si>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</si>
  <si>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</si>
  <si>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</si>
  <si>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</si>
  <si>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</si>
  <si>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</si>
  <si>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</si>
  <si>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</si>
  <si>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</si>
  <si>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</si>
  <si>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</si>
  <si>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</si>
  <si>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</si>
  <si>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</si>
  <si>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</si>
  <si>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</si>
  <si>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</si>
  <si>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</si>
  <si>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</si>
  <si>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</si>
  <si>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</si>
  <si>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</si>
  <si>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</si>
  <si>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</si>
  <si>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</si>
  <si>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</si>
  <si>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</si>
  <si>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</si>
  <si>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</si>
  <si>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</si>
  <si>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</si>
  <si>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</si>
  <si>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</si>
  <si>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</si>
  <si>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</si>
  <si>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</si>
  <si>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</si>
  <si>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</si>
  <si>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</si>
  <si>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</si>
  <si>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</si>
  <si>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</si>
  <si>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</si>
  <si>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</si>
  <si>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</si>
  <si>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</si>
  <si>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</si>
  <si>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</si>
  <si>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</si>
  <si>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</si>
  <si>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</si>
  <si>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</si>
  <si>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</si>
  <si>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</si>
  <si>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</si>
  <si>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</si>
  <si>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</si>
  <si>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</si>
  <si>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</si>
  <si>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</si>
  <si>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</si>
  <si>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</si>
  <si>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</si>
  <si>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</si>
  <si>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</si>
  <si>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</si>
  <si>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</si>
  <si>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</si>
  <si>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</si>
  <si>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</si>
  <si>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</si>
  <si>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</si>
  <si>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</si>
  <si>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</si>
  <si>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</si>
  <si>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</si>
  <si>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</si>
  <si>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</si>
  <si>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</si>
  <si>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</si>
  <si>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</si>
  <si>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</si>
  <si>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</si>
  <si>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</si>
  <si>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</si>
  <si>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</si>
  <si>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</si>
  <si>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</si>
  <si>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</si>
  <si>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</si>
  <si>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</si>
  <si>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</si>
  <si>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</si>
  <si>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</si>
  <si>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</si>
  <si>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</si>
  <si>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</si>
  <si>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</si>
  <si>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</si>
  <si>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</si>
  <si>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</si>
  <si>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</si>
  <si>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</si>
  <si>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</si>
  <si>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</si>
  <si>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</si>
  <si>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</si>
  <si>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</si>
  <si>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</si>
  <si>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</si>
  <si>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</si>
  <si>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</si>
  <si>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</si>
  <si>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</si>
  <si>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</si>
  <si>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</si>
  <si>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</si>
  <si>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</si>
  <si>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</si>
  <si>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</si>
  <si>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</si>
  <si>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</si>
  <si>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</si>
  <si>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</si>
  <si>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</si>
  <si>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</si>
  <si>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</si>
  <si>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</si>
  <si>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</si>
  <si>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</si>
  <si>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</si>
  <si>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</si>
  <si>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</si>
  <si>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</si>
  <si>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</si>
  <si>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</si>
  <si>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</si>
  <si>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</si>
  <si>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</si>
  <si>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</si>
  <si>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</si>
  <si>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</si>
  <si>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</si>
  <si>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</si>
  <si>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</si>
  <si>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</si>
  <si>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</si>
  <si>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</si>
  <si>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</si>
  <si>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</si>
  <si>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</si>
  <si>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</si>
  <si>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</si>
  <si>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</si>
  <si>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</si>
  <si>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</si>
  <si>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</si>
  <si>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</si>
  <si>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</si>
  <si>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</si>
  <si>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</si>
  <si>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</si>
  <si>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</si>
  <si>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</si>
  <si>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</si>
  <si>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</si>
  <si>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</si>
  <si>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</si>
  <si>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</si>
  <si>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</si>
  <si>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</si>
  <si>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</si>
  <si>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</si>
  <si>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</si>
  <si>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</si>
  <si>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</si>
  <si>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</si>
  <si>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</si>
  <si>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</si>
  <si>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</si>
  <si>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</si>
  <si>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</si>
  <si>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</si>
  <si>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</si>
  <si>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</si>
  <si>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</si>
  <si>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</si>
  <si>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</si>
  <si>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</si>
  <si>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</si>
  <si>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</si>
  <si>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</si>
  <si>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</si>
  <si>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</si>
  <si>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</si>
  <si>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</si>
  <si>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</si>
  <si>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</si>
  <si>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</si>
  <si>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</si>
  <si>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</si>
  <si>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</si>
  <si>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</si>
  <si>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</si>
  <si>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</si>
  <si>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</si>
  <si>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</si>
  <si>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</si>
  <si>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</si>
  <si>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</si>
  <si>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</si>
  <si>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</si>
  <si>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</si>
  <si>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</si>
  <si>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</si>
  <si>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</si>
  <si>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</si>
  <si>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</si>
  <si>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</si>
  <si>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</si>
  <si>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</si>
  <si>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</si>
  <si>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</si>
  <si>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</si>
  <si>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</si>
  <si>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</si>
  <si>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</si>
  <si>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</si>
  <si>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</si>
  <si>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</si>
  <si>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</si>
  <si>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</si>
  <si>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</si>
  <si>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</si>
  <si>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</si>
  <si>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</si>
  <si>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</si>
  <si>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</si>
  <si>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</si>
  <si>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</si>
  <si>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</si>
  <si>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</si>
  <si>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</si>
  <si>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</si>
  <si>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</si>
  <si>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</si>
  <si>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</si>
  <si>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</si>
  <si>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</si>
  <si>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</si>
  <si>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</si>
  <si>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</si>
  <si>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</si>
  <si>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</si>
  <si>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</si>
  <si>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</si>
  <si>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</si>
  <si>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</si>
  <si>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</si>
  <si>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</si>
  <si>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</si>
  <si>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</si>
  <si>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</si>
  <si>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</si>
  <si>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</si>
  <si>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</si>
  <si>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</si>
  <si>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</si>
  <si>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</si>
  <si>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</si>
  <si>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</si>
  <si>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</si>
  <si>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</si>
  <si>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</si>
  <si>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</si>
  <si>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</si>
  <si>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</si>
  <si>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</si>
  <si>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</si>
  <si>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</si>
  <si>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</si>
  <si>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</si>
  <si>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</si>
  <si>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</si>
  <si>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</si>
  <si>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</si>
  <si>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</si>
  <si>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</si>
  <si>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</si>
  <si>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</si>
  <si>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</si>
  <si>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</si>
  <si>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</si>
  <si>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</si>
  <si>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</si>
  <si>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</si>
  <si>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</si>
  <si>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</si>
  <si>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</si>
  <si>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</si>
  <si>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</si>
  <si>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</si>
  <si>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</si>
  <si>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</si>
  <si>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</si>
  <si>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</si>
  <si>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</si>
  <si>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</si>
  <si>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</si>
  <si>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</si>
  <si>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</si>
  <si>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</si>
  <si>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</si>
  <si>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</si>
  <si>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</si>
  <si>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</si>
  <si>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</si>
  <si>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</si>
  <si>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</si>
  <si>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</si>
  <si>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</si>
  <si>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</si>
  <si>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</si>
  <si>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</si>
  <si>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</si>
  <si>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</si>
  <si>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</si>
  <si>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</si>
  <si>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</si>
  <si>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</si>
  <si>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</si>
  <si>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</si>
  <si>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</si>
  <si>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</si>
  <si>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</si>
  <si>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</si>
  <si>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</si>
  <si>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</si>
  <si>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</si>
  <si>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</si>
  <si>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</si>
  <si>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</si>
  <si>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</si>
  <si>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</si>
  <si>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</si>
  <si>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</si>
  <si>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</si>
  <si>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</si>
  <si>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</si>
  <si>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</si>
  <si>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</si>
  <si>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</si>
  <si>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</si>
  <si>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</si>
  <si>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</si>
  <si>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</si>
  <si>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</si>
  <si>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</si>
  <si>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</si>
  <si>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</si>
  <si>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</si>
  <si>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</si>
  <si>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</si>
  <si>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</si>
  <si>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</si>
  <si>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</si>
  <si>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</si>
  <si>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</si>
  <si>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</si>
  <si>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</si>
  <si>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</si>
  <si>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</si>
  <si>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</si>
  <si>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</si>
  <si>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</si>
  <si>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</si>
  <si>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</si>
  <si>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</si>
  <si>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</si>
  <si>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</si>
  <si>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</si>
  <si>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</si>
  <si>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</si>
  <si>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</si>
  <si>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</si>
  <si>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</si>
  <si>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</si>
  <si>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</si>
  <si>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</si>
  <si>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</si>
  <si>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</si>
  <si>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</si>
  <si>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</si>
  <si>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</si>
  <si>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</si>
  <si>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</si>
  <si>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</si>
  <si>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</si>
  <si>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</si>
  <si>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</si>
  <si>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</si>
  <si>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</si>
  <si>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</si>
  <si>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</si>
  <si>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</si>
  <si>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</si>
  <si>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</si>
  <si>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</si>
  <si>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</si>
  <si>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</si>
  <si>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</si>
  <si>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</si>
  <si>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</si>
  <si>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</si>
  <si>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</si>
  <si>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</si>
  <si>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</si>
  <si>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</si>
  <si>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</si>
  <si>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</si>
  <si>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</si>
  <si>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</si>
  <si>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</si>
  <si>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</si>
  <si>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</si>
  <si>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</si>
  <si>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</si>
  <si>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</si>
  <si>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</si>
  <si>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</si>
  <si>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</si>
  <si>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</si>
  <si>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</si>
  <si>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</si>
  <si>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</si>
  <si>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</si>
  <si>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</si>
  <si>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</si>
  <si>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</si>
  <si>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</si>
  <si>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</si>
  <si>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</si>
  <si>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</si>
  <si>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</si>
  <si>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</si>
  <si>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</si>
  <si>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</si>
  <si>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</si>
  <si>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</si>
  <si>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</si>
  <si>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</si>
  <si>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</si>
  <si>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</si>
  <si>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</si>
  <si>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</si>
  <si>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</si>
  <si>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</si>
  <si>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</si>
  <si>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</si>
  <si>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</si>
  <si>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</si>
  <si>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</si>
  <si>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</si>
  <si>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</si>
  <si>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</si>
  <si>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</si>
  <si>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</si>
  <si>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</si>
  <si>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</si>
  <si>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</si>
  <si>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</si>
  <si>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</si>
  <si>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</si>
  <si>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</si>
  <si>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</si>
  <si>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</si>
  <si>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</si>
  <si>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</si>
  <si>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</si>
  <si>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</si>
  <si>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</si>
  <si>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</si>
  <si>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</si>
  <si>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</si>
  <si>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</si>
  <si>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</si>
  <si>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</si>
  <si>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</si>
  <si>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</si>
  <si>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</si>
  <si>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</si>
  <si>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</si>
  <si>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</si>
  <si>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</si>
  <si>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</si>
  <si>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</si>
  <si>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</si>
  <si>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</si>
  <si>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</si>
  <si>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</si>
  <si>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</si>
  <si>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</si>
  <si>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</si>
  <si>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</si>
  <si>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</si>
  <si>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</si>
  <si>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</si>
  <si>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</si>
  <si>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</si>
  <si>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</si>
  <si>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</si>
  <si>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</si>
  <si>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</si>
  <si>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</si>
  <si>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</si>
  <si>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</si>
  <si>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</si>
  <si>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</si>
  <si>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</si>
  <si>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</si>
  <si>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</si>
  <si>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</si>
  <si>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</si>
  <si>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</si>
  <si>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</si>
  <si>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</si>
  <si>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</si>
  <si>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</si>
  <si>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</si>
  <si>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</si>
  <si>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</si>
  <si>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</si>
  <si>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</si>
  <si>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</si>
  <si>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</si>
  <si>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</si>
  <si>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</si>
  <si>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</si>
  <si>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</si>
  <si>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</si>
  <si>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</si>
  <si>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</si>
  <si>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</si>
  <si>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</si>
  <si>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</si>
  <si>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</si>
  <si>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</si>
  <si>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</si>
  <si>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</si>
  <si>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</si>
  <si>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</si>
  <si>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</si>
  <si>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</si>
  <si>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</si>
  <si>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</si>
  <si>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</si>
  <si>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</si>
  <si>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</si>
  <si>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</si>
  <si>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</si>
  <si>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</si>
  <si>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</si>
  <si>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</si>
  <si>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</si>
  <si>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</si>
  <si>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</si>
  <si>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</si>
  <si>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</si>
  <si>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</si>
  <si>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</si>
  <si>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</si>
  <si>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</si>
  <si>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</si>
  <si>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</si>
  <si>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</si>
  <si>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</si>
  <si>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</si>
  <si>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</si>
  <si>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</si>
  <si>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</si>
  <si>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</si>
  <si>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</si>
  <si>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</si>
  <si>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</si>
  <si>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</si>
  <si>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</si>
  <si>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</si>
  <si>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</si>
  <si>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</si>
  <si>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</si>
  <si>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</si>
  <si>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</si>
  <si>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</si>
  <si>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</si>
  <si>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</si>
  <si>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</si>
  <si>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</si>
  <si>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</si>
  <si>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</si>
  <si>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</si>
  <si>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</si>
  <si>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</si>
  <si>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</si>
  <si>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</si>
  <si>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</si>
  <si>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</si>
  <si>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</si>
  <si>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</si>
  <si>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</si>
  <si>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</si>
  <si>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</si>
  <si>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</si>
  <si>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</si>
  <si>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</si>
  <si>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</si>
  <si>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</si>
  <si>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</si>
  <si>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</si>
  <si>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</si>
  <si>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</si>
  <si>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</si>
  <si>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</si>
  <si>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</si>
  <si>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</si>
  <si>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</si>
  <si>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</si>
  <si>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</si>
  <si>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</si>
  <si>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</si>
  <si>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</si>
  <si>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</si>
  <si>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</si>
  <si>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</si>
  <si>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</si>
  <si>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</si>
  <si>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</si>
  <si>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</si>
  <si>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</si>
  <si>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</si>
  <si>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</si>
  <si>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</si>
  <si>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</si>
  <si>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</si>
  <si>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</si>
  <si>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</si>
  <si>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</si>
  <si>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</si>
  <si>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</si>
  <si>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</si>
  <si>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</si>
  <si>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</si>
  <si>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</si>
  <si>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</si>
  <si>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</si>
  <si>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</si>
  <si>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</si>
  <si>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</si>
  <si>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</si>
  <si>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</si>
  <si>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</si>
  <si>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</si>
  <si>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</si>
  <si>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</si>
  <si>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</si>
  <si>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</si>
  <si>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</si>
  <si>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</si>
  <si>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</si>
  <si>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</si>
  <si>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</si>
  <si>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</si>
  <si>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</si>
  <si>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</si>
  <si>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</si>
  <si>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</si>
  <si>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</si>
  <si>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</si>
  <si>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</si>
  <si>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</si>
  <si>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</si>
  <si>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</si>
  <si>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</si>
  <si>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</si>
  <si>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</si>
  <si>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</si>
  <si>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</si>
  <si>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</si>
  <si>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</si>
  <si>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</si>
  <si>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</si>
  <si>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</si>
  <si>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</si>
  <si>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</si>
  <si>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</si>
  <si>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</si>
  <si>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</si>
  <si>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</si>
  <si>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</si>
  <si>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</si>
  <si>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</si>
  <si>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</si>
  <si>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</si>
  <si>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</si>
  <si>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</si>
  <si>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</si>
  <si>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</si>
  <si>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</si>
  <si>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</si>
  <si>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</si>
  <si>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</si>
  <si>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</si>
  <si>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</si>
  <si>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</si>
  <si>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</si>
  <si>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</si>
  <si>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</si>
  <si>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</si>
  <si>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</si>
  <si>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</si>
  <si>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</si>
  <si>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</si>
  <si>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</si>
  <si>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</si>
  <si>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</si>
  <si>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</si>
  <si>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</si>
  <si>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</si>
  <si>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</si>
  <si>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</si>
  <si>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</si>
  <si>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</si>
  <si>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</si>
  <si>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</si>
  <si>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</si>
  <si>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</si>
  <si>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</si>
  <si>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</si>
  <si>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</si>
  <si>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</si>
  <si>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</si>
  <si>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</si>
  <si>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</si>
  <si>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</si>
  <si>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</si>
  <si>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</si>
  <si>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</si>
  <si>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</si>
  <si>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</si>
  <si>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</si>
  <si>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</si>
  <si>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</si>
  <si>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</si>
  <si>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</si>
  <si>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</si>
  <si>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</si>
  <si>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</si>
  <si>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</si>
  <si>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</si>
  <si>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</si>
  <si>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</si>
  <si>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</si>
  <si>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</si>
  <si>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</si>
  <si>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</si>
  <si>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</si>
  <si>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</si>
  <si>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</si>
  <si>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</si>
  <si>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</si>
  <si>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</si>
  <si>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</si>
  <si>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</si>
  <si>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</si>
  <si>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</si>
  <si>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</si>
  <si>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</si>
  <si>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</si>
  <si>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</si>
  <si>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</si>
  <si>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</si>
  <si>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</si>
  <si>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</si>
  <si>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</si>
  <si>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</si>
  <si>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</si>
  <si>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</si>
  <si>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</si>
  <si>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</si>
  <si>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</si>
  <si>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</si>
  <si>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</si>
  <si>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</si>
  <si>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</si>
  <si>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</si>
  <si>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</si>
  <si>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</si>
  <si>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</si>
  <si>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</si>
  <si>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</si>
  <si>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</si>
  <si>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</si>
  <si>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</si>
  <si>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</si>
  <si>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</si>
  <si>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</si>
  <si>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</si>
  <si>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</si>
  <si>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</si>
  <si>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</si>
  <si>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</si>
  <si>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</si>
  <si>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</si>
  <si>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</si>
  <si>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</si>
  <si>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</si>
  <si>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</si>
  <si>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</si>
  <si>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</si>
  <si>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</si>
  <si>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</si>
  <si>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</si>
  <si>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</si>
  <si>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</si>
  <si>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</si>
  <si>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</si>
  <si>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</si>
  <si>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</si>
  <si>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</si>
  <si>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</si>
  <si>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</si>
  <si>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</si>
  <si>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</si>
  <si>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</si>
  <si>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</si>
  <si>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</si>
  <si>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</si>
  <si>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</si>
  <si>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</si>
  <si>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</si>
  <si>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</si>
  <si>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</si>
  <si>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</si>
  <si>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</si>
  <si>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</si>
  <si>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</si>
  <si>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</si>
  <si>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</si>
  <si>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</si>
  <si>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</si>
  <si>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</si>
  <si>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</si>
  <si>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</si>
  <si>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</si>
  <si>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</si>
  <si>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</si>
  <si>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</si>
  <si>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</si>
  <si>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</si>
  <si>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</si>
  <si>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</si>
  <si>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</si>
  <si>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</si>
  <si>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</si>
  <si>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</si>
  <si>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</si>
  <si>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</si>
  <si>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</si>
  <si>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</si>
  <si>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</si>
  <si>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</si>
  <si>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</si>
  <si>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</si>
  <si>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</si>
  <si>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</si>
  <si>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</si>
  <si>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</si>
  <si>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</si>
  <si>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</si>
  <si>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</si>
  <si>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</si>
  <si>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</si>
  <si>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</si>
  <si>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</si>
  <si>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</si>
  <si>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</si>
  <si>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</si>
  <si>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</si>
  <si>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</si>
  <si>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</si>
  <si>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</si>
  <si>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</si>
  <si>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</si>
  <si>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</si>
  <si>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</si>
  <si>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</si>
  <si>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</si>
  <si>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</si>
  <si>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</si>
  <si>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</si>
  <si>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</si>
  <si>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</si>
  <si>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</si>
  <si>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</si>
  <si>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</si>
  <si>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</si>
  <si>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</si>
  <si>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</si>
  <si>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</si>
  <si>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</si>
  <si>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</si>
  <si>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</si>
  <si>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</si>
  <si>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</si>
  <si>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</si>
  <si>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</si>
  <si>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</si>
  <si>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</si>
  <si>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</si>
  <si>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</si>
  <si>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</si>
  <si>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</si>
  <si>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</si>
  <si>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</si>
  <si>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</si>
  <si>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</si>
  <si>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</si>
  <si>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</si>
  <si>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</si>
  <si>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</si>
  <si>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</si>
  <si>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</si>
  <si>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</si>
  <si>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</si>
  <si>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</si>
  <si>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</si>
  <si>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</si>
  <si>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</si>
  <si>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</si>
  <si>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</si>
  <si>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</si>
  <si>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</si>
  <si>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</si>
  <si>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</si>
  <si>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</si>
  <si>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</si>
  <si>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</si>
  <si>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</si>
  <si>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</si>
  <si>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</si>
  <si>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</si>
  <si>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</si>
  <si>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</si>
  <si>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</si>
  <si>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</si>
  <si>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</si>
  <si>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</si>
  <si>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</si>
  <si>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</si>
  <si>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</si>
  <si>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</si>
  <si>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</si>
  <si>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</si>
  <si>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</si>
  <si>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</si>
  <si>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</si>
  <si>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</si>
  <si>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</si>
  <si>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</si>
  <si>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</si>
  <si>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</si>
  <si>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</si>
  <si>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</si>
  <si>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</si>
  <si>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</si>
  <si>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</si>
  <si>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</si>
  <si>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</si>
  <si>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</si>
  <si>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</si>
  <si>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</si>
  <si>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</si>
  <si>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</si>
  <si>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</si>
  <si>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</si>
  <si>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</si>
  <si>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</si>
  <si>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</si>
  <si>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</si>
  <si>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</si>
  <si>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</si>
  <si>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</si>
  <si>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</si>
  <si>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</si>
  <si>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</si>
  <si>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</si>
  <si>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</si>
  <si>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</si>
  <si>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</si>
  <si>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</si>
  <si>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</si>
  <si>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</si>
  <si>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</si>
  <si>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</si>
  <si>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</si>
  <si>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</si>
  <si>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</si>
  <si>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</si>
  <si>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</si>
  <si>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</si>
  <si>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</si>
  <si>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</si>
  <si>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</si>
  <si>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</si>
  <si>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</si>
  <si>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</si>
  <si>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</si>
  <si>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</si>
  <si>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</si>
  <si>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</si>
  <si>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</si>
  <si>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</si>
  <si>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</si>
  <si>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</si>
  <si>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</si>
  <si>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</si>
  <si>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</si>
  <si>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</si>
  <si>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</si>
  <si>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</si>
  <si>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</si>
  <si>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</si>
  <si>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</si>
  <si>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</si>
  <si>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</si>
  <si>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</si>
  <si>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</si>
  <si>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</si>
  <si>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</si>
  <si>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</si>
  <si>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</si>
  <si>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</si>
  <si>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</si>
  <si>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</si>
  <si>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</si>
  <si>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</si>
  <si>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</si>
  <si>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</si>
  <si>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</si>
  <si>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</si>
  <si>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</si>
  <si>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</si>
  <si>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</si>
  <si>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</si>
  <si>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</si>
  <si>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</si>
  <si>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</si>
  <si>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</si>
  <si>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</si>
  <si>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</si>
  <si>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</si>
  <si>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</si>
  <si>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</si>
  <si>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</si>
  <si>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</si>
  <si>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</si>
  <si>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</si>
  <si>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</si>
  <si>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</si>
  <si>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</si>
  <si>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</si>
  <si>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</si>
  <si>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</si>
  <si>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</si>
  <si>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</si>
  <si>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</si>
  <si>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</si>
  <si>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</si>
  <si>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</si>
  <si>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</si>
  <si>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</si>
  <si>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</si>
  <si>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</si>
  <si>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</si>
  <si>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</si>
  <si>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</si>
  <si>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</si>
  <si>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</si>
  <si>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</si>
  <si>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</si>
  <si>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</si>
  <si>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</si>
  <si>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</si>
  <si>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</si>
  <si>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</si>
  <si>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</si>
  <si>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</si>
  <si>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</si>
  <si>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</si>
  <si>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</si>
  <si>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</si>
  <si>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</si>
  <si>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</si>
  <si>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</si>
  <si>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</si>
  <si>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</si>
  <si>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</si>
  <si>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</si>
  <si>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</si>
  <si>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</si>
  <si>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</si>
  <si>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</si>
  <si>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</si>
  <si>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</si>
  <si>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</si>
  <si>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</si>
  <si>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</si>
  <si>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</si>
  <si>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</si>
  <si>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</si>
  <si>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</si>
  <si>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</si>
  <si>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</si>
  <si>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</si>
  <si>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</si>
  <si>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</si>
  <si>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</si>
  <si>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</si>
  <si>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</si>
  <si>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</si>
  <si>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</si>
  <si>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</si>
  <si>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</si>
  <si>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</si>
  <si>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</si>
  <si>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</si>
  <si>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</si>
  <si>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</si>
  <si>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</si>
  <si>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</si>
  <si>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</si>
  <si>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</si>
  <si>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</si>
  <si>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</si>
  <si>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</si>
  <si>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</si>
  <si>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</si>
  <si>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</si>
  <si>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</si>
  <si>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</si>
  <si>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</si>
  <si>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</si>
  <si>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</si>
  <si>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</si>
  <si>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</si>
  <si>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</si>
  <si>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</si>
  <si>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</si>
  <si>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</si>
  <si>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</si>
  <si>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</si>
  <si>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</si>
  <si>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</si>
  <si>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</si>
  <si>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</si>
  <si>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</si>
  <si>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</si>
  <si>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</si>
  <si>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</si>
  <si>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</si>
  <si>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</si>
  <si>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</si>
  <si>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</si>
  <si>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</si>
  <si>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</si>
  <si>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</si>
  <si>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</si>
  <si>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</si>
  <si>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</si>
  <si>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</si>
  <si>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</si>
  <si>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</si>
  <si>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</si>
  <si>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</si>
  <si>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</si>
  <si>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</si>
  <si>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</si>
  <si>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</si>
  <si>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</si>
  <si>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</si>
  <si>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</si>
  <si>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</si>
  <si>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</si>
  <si>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</si>
  <si>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</si>
  <si>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</si>
  <si>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</si>
  <si>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</si>
  <si>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</si>
  <si>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</si>
  <si>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</si>
  <si>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</si>
  <si>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</si>
  <si>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</si>
  <si>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</si>
  <si>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</si>
  <si>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</si>
  <si>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</si>
  <si>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</si>
  <si>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</si>
  <si>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</si>
  <si>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</si>
  <si>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</si>
  <si>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</si>
  <si>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</si>
  <si>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</si>
  <si>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</si>
  <si>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</si>
  <si>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</si>
  <si>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</si>
  <si>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</si>
  <si>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</si>
  <si>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</si>
  <si>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</si>
  <si>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</si>
  <si>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</si>
  <si>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</si>
  <si>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</si>
  <si>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</si>
  <si>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</si>
  <si>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</si>
  <si>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</si>
  <si>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</si>
  <si>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</si>
  <si>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</si>
  <si>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</si>
  <si>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</si>
  <si>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</si>
  <si>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</si>
  <si>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</si>
  <si>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</si>
  <si>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</si>
  <si>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</si>
  <si>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</si>
  <si>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</si>
  <si>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</si>
  <si>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</si>
  <si>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</si>
  <si>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</si>
  <si>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</si>
  <si>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</si>
  <si>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</si>
  <si>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</si>
  <si>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</si>
  <si>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</si>
  <si>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</si>
  <si>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</si>
  <si>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</si>
  <si>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</si>
  <si>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</si>
  <si>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</si>
  <si>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</si>
  <si>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</si>
  <si>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</si>
  <si>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</si>
  <si>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</si>
  <si>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</si>
  <si>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</si>
  <si>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</si>
  <si>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</si>
  <si>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</si>
  <si>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</si>
  <si>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</si>
  <si>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</si>
  <si>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</si>
  <si>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</si>
  <si>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</si>
  <si>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</si>
  <si>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</si>
  <si>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</si>
  <si>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</si>
  <si>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</si>
  <si>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</si>
  <si>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</si>
  <si>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</si>
  <si>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</si>
  <si>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</si>
  <si>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</si>
  <si>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</si>
  <si>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</si>
  <si>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</si>
  <si>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</si>
  <si>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</si>
  <si>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</si>
  <si>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</si>
  <si>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</si>
  <si>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</si>
  <si>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</si>
  <si>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</si>
  <si>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</si>
  <si>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</si>
  <si>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</si>
  <si>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</si>
  <si>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</si>
  <si>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</si>
  <si>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</si>
  <si>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</si>
  <si>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</si>
  <si>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</si>
  <si>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</si>
  <si>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</si>
  <si>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</si>
  <si>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</si>
  <si>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</si>
  <si>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</si>
  <si>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</si>
  <si>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</si>
  <si>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</si>
  <si>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</si>
  <si>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</si>
  <si>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</si>
  <si>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</si>
  <si>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</si>
  <si>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</si>
  <si>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</si>
  <si>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</si>
  <si>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</si>
  <si>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</si>
  <si>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</si>
  <si>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</si>
  <si>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</si>
  <si>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</si>
  <si>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</si>
  <si>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</si>
  <si>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</si>
  <si>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</si>
  <si>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</si>
  <si>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</si>
  <si>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</si>
  <si>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</si>
  <si>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</si>
  <si>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</si>
  <si>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</si>
  <si>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</si>
  <si>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</si>
  <si>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</si>
  <si>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</si>
  <si>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</si>
  <si>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</si>
  <si>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</si>
  <si>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</si>
  <si>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</si>
  <si>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</si>
  <si>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</si>
  <si>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</si>
  <si>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</si>
  <si>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</si>
  <si>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</si>
  <si>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</si>
  <si>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</si>
  <si>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</si>
  <si>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</si>
  <si>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</si>
  <si>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</si>
  <si>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</si>
  <si>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</si>
  <si>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</si>
  <si>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</si>
  <si>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</si>
  <si>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</si>
  <si>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</si>
  <si>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</si>
  <si>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</si>
  <si>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</si>
  <si>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</si>
  <si>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</si>
  <si>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</si>
  <si>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</si>
  <si>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</si>
  <si>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</si>
  <si>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</si>
  <si>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</si>
  <si>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</si>
  <si>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</si>
  <si>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</si>
  <si>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</si>
  <si>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</si>
  <si>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</si>
  <si>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</si>
  <si>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</si>
  <si>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</si>
  <si>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</si>
  <si>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</si>
  <si>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</si>
  <si>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</si>
  <si>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</si>
  <si>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</si>
  <si>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</si>
  <si>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</si>
  <si>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</si>
  <si>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</si>
  <si>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</si>
  <si>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</si>
  <si>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</si>
  <si>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</si>
  <si>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</si>
  <si>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</si>
  <si>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</si>
  <si>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</si>
  <si>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</si>
  <si>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</si>
  <si>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</si>
  <si>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</si>
  <si>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</si>
  <si>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</si>
  <si>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</si>
  <si>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</si>
  <si>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</si>
  <si>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</si>
  <si>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</si>
  <si>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</si>
  <si>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</si>
  <si>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</si>
  <si>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</si>
  <si>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</si>
  <si>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</si>
  <si>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</si>
  <si>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</si>
  <si>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</si>
  <si>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</si>
  <si>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</si>
  <si>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</si>
  <si>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</si>
  <si>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</si>
  <si>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</si>
  <si>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</si>
  <si>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</si>
  <si>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</si>
  <si>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</si>
  <si>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</si>
  <si>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</si>
  <si>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</si>
  <si>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</si>
  <si>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</si>
  <si>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</si>
  <si>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</si>
  <si>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</si>
  <si>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</si>
  <si>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</si>
  <si>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</si>
  <si>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</si>
  <si>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</si>
  <si>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</si>
  <si>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</si>
  <si>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</si>
  <si>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</si>
  <si>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</si>
  <si>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</si>
  <si>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</si>
  <si>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</si>
  <si>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</si>
  <si>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</si>
  <si>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</si>
  <si>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</si>
  <si>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</si>
  <si>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</si>
  <si>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</si>
  <si>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</si>
  <si>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</si>
  <si>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</si>
  <si>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</si>
  <si>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</si>
  <si>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</si>
  <si>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</si>
  <si>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</si>
  <si>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</si>
  <si>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</si>
  <si>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</si>
  <si>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</si>
  <si>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</si>
  <si>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</si>
  <si>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</si>
  <si>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</si>
  <si>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</si>
  <si>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</si>
  <si>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</si>
  <si>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</si>
  <si>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</si>
  <si>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</si>
  <si>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</si>
  <si>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</si>
  <si>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</si>
  <si>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</si>
  <si>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</si>
  <si>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</si>
  <si>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</si>
  <si>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</si>
  <si>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</si>
  <si>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</si>
  <si>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</si>
  <si>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</si>
  <si>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</si>
  <si>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</si>
  <si>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</si>
  <si>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</si>
  <si>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</si>
  <si>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</si>
  <si>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</si>
  <si>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</si>
  <si>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</si>
  <si>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</si>
  <si>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</si>
  <si>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</si>
  <si>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</si>
  <si>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</si>
  <si>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</si>
  <si>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</si>
  <si>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</si>
  <si>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</si>
  <si>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</si>
  <si>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</si>
  <si>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</si>
  <si>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</si>
  <si>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</si>
  <si>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</si>
  <si>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</si>
  <si>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</si>
  <si>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</si>
  <si>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</si>
  <si>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</si>
  <si>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</si>
  <si>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</si>
  <si>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</si>
  <si>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</si>
  <si>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</si>
  <si>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</si>
  <si>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</si>
  <si>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</si>
  <si>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</si>
  <si>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</si>
  <si>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</si>
  <si>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</si>
  <si>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</si>
  <si>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</si>
  <si>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</si>
  <si>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</si>
  <si>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</si>
  <si>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</si>
  <si>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</si>
  <si>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</si>
  <si>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</si>
  <si>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</si>
  <si>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</si>
  <si>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</si>
  <si>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</si>
  <si>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</si>
  <si>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</si>
  <si>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</si>
  <si>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</si>
  <si>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</si>
  <si>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</si>
  <si>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</si>
  <si>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</si>
  <si>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</si>
  <si>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</si>
  <si>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</si>
  <si>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</si>
  <si>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</si>
  <si>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</si>
  <si>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</si>
  <si>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</si>
  <si>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</si>
  <si>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</si>
  <si>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</si>
  <si>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</si>
  <si>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</si>
  <si>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</si>
  <si>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</si>
  <si>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</si>
  <si>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</si>
  <si>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</si>
  <si>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</si>
  <si>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</si>
  <si>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</si>
  <si>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</si>
  <si>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</si>
  <si>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</si>
  <si>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</si>
  <si>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</si>
  <si>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</si>
  <si>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</si>
  <si>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</si>
  <si>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</si>
  <si>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</si>
  <si>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</si>
  <si>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</si>
  <si>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</si>
  <si>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</si>
  <si>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</si>
  <si>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</si>
  <si>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</si>
  <si>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</si>
  <si>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</si>
  <si>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</si>
  <si>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</si>
  <si>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</si>
  <si>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</si>
  <si>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</si>
  <si>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</si>
  <si>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</si>
  <si>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</si>
  <si>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</si>
  <si>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</si>
  <si>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</si>
  <si>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</si>
  <si>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</si>
  <si>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</si>
  <si>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</si>
  <si>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</si>
  <si>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</si>
  <si>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</si>
  <si>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</si>
  <si>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</si>
  <si>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</si>
  <si>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</si>
  <si>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</si>
  <si>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</si>
  <si>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</si>
  <si>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</si>
  <si>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</si>
  <si>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</si>
  <si>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</si>
  <si>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</si>
  <si>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</si>
  <si>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</si>
  <si>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</si>
  <si>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</si>
  <si>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</si>
  <si>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</si>
  <si>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</si>
  <si>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</si>
  <si>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</si>
  <si>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</si>
  <si>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</si>
  <si>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</si>
  <si>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</si>
  <si>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</si>
  <si>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</si>
  <si>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</si>
  <si>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</si>
  <si>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</si>
  <si>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</si>
  <si>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</si>
  <si>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</si>
  <si>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</si>
  <si>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</si>
  <si>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</si>
  <si>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</si>
  <si>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</si>
  <si>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</si>
  <si>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</si>
  <si>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</si>
  <si>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</si>
  <si>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</si>
  <si>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</si>
  <si>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</si>
  <si>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</si>
  <si>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</si>
  <si>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</si>
  <si>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</si>
  <si>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</si>
  <si>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</si>
  <si>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</si>
  <si>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</si>
  <si>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</si>
  <si>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</si>
  <si>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</si>
  <si>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</si>
  <si>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</si>
  <si>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</si>
  <si>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</si>
  <si>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</si>
  <si>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</si>
  <si>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</si>
  <si>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</si>
  <si>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</si>
  <si>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</si>
  <si>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</si>
  <si>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</si>
  <si>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</si>
  <si>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</si>
  <si>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</si>
  <si>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</si>
  <si>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</si>
  <si>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</si>
  <si>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</si>
  <si>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</si>
  <si>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</si>
  <si>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</si>
  <si>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</si>
  <si>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</si>
  <si>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</si>
  <si>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</si>
  <si>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</si>
  <si>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</si>
  <si>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</si>
  <si>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</si>
  <si>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</si>
  <si>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</si>
  <si>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</si>
  <si>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</si>
  <si>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</si>
  <si>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</si>
  <si>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</si>
  <si>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</si>
  <si>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</si>
  <si>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</si>
  <si>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</si>
  <si>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</si>
  <si>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</si>
  <si>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</si>
  <si>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</si>
  <si>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</si>
  <si>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</si>
  <si>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</si>
  <si>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</si>
  <si>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</si>
  <si>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</si>
  <si>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</si>
  <si>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</si>
  <si>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</si>
  <si>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</si>
  <si>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</si>
  <si>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</si>
  <si>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</si>
  <si>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</si>
  <si>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</si>
  <si>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</si>
  <si>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</si>
  <si>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</si>
  <si>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</si>
  <si>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</si>
  <si>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</si>
  <si>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</si>
  <si>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</si>
  <si>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</si>
  <si>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</si>
  <si>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</si>
  <si>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</si>
  <si>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</si>
  <si>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</si>
  <si>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</si>
  <si>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</si>
  <si>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</si>
  <si>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</si>
  <si>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</si>
  <si>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</si>
  <si>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</si>
  <si>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</si>
  <si>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</si>
  <si>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</si>
  <si>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</si>
  <si>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</si>
  <si>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</si>
  <si>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</si>
  <si>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</si>
  <si>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</si>
  <si>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</si>
  <si>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</si>
  <si>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</si>
  <si>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</si>
  <si>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</si>
  <si>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</si>
  <si>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</si>
  <si>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</si>
  <si>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</si>
  <si>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</si>
  <si>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</si>
  <si>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</si>
  <si>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</si>
  <si>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</si>
  <si>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</si>
  <si>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</si>
  <si>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</si>
  <si>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</si>
  <si>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</si>
  <si>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</si>
  <si>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</si>
  <si>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</si>
  <si>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</si>
  <si>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</si>
  <si>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</si>
  <si>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</si>
  <si>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</si>
  <si>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</si>
  <si>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</si>
  <si>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</si>
  <si>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</si>
  <si>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</si>
  <si>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</si>
  <si>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</si>
  <si>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</si>
  <si>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</si>
  <si>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</si>
  <si>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</si>
  <si>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</si>
  <si>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</si>
  <si>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</si>
  <si>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</si>
  <si>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</si>
  <si>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</si>
  <si>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</si>
  <si>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</si>
  <si>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</si>
  <si>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</si>
  <si>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</si>
  <si>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</si>
  <si>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</si>
  <si>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</si>
  <si>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</si>
  <si>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</si>
  <si>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</si>
  <si>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</si>
  <si>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</si>
  <si>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</si>
  <si>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</si>
  <si>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</si>
  <si>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</si>
  <si>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</si>
  <si>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</si>
  <si>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</si>
  <si>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</si>
  <si>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</si>
  <si>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</si>
  <si>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</si>
  <si>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</si>
  <si>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</si>
  <si>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</si>
  <si>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</si>
  <si>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</si>
  <si>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</si>
  <si>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</si>
  <si>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</si>
  <si>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</si>
  <si>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</si>
  <si>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</si>
  <si>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</si>
  <si>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</si>
  <si>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</si>
  <si>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</si>
  <si>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</si>
  <si>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</si>
  <si>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</si>
  <si>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</si>
  <si>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</si>
  <si>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</si>
  <si>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</si>
  <si>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</si>
  <si>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</si>
  <si>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</si>
  <si>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</si>
  <si>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</si>
  <si>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</si>
  <si>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</si>
  <si>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</si>
  <si>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</si>
  <si>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</si>
  <si>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</si>
  <si>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</si>
  <si>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</si>
  <si>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</si>
  <si>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</si>
  <si>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</si>
  <si>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</si>
  <si>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</si>
  <si>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</si>
  <si>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</si>
  <si>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</si>
  <si>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</si>
  <si>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</si>
  <si>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</si>
  <si>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</si>
  <si>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</si>
  <si>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</si>
  <si>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</si>
  <si>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</si>
  <si>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</si>
  <si>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</si>
  <si>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</si>
  <si>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</si>
  <si>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</si>
  <si>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</si>
  <si>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</si>
  <si>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</si>
  <si>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</si>
  <si>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</si>
  <si>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</si>
  <si>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</si>
  <si>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</si>
  <si>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</si>
  <si>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</si>
  <si>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</si>
  <si>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</si>
  <si>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</si>
  <si>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</si>
  <si>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</si>
  <si>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</si>
  <si>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</si>
  <si>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</si>
  <si>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</si>
  <si>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</si>
  <si>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</si>
  <si>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</si>
  <si>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</si>
  <si>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</si>
  <si>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</si>
  <si>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</si>
  <si>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</si>
  <si>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</si>
  <si>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</si>
  <si>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</si>
  <si>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</si>
  <si>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</si>
  <si>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</si>
  <si>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</si>
  <si>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</si>
  <si>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</si>
  <si>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</si>
  <si>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</si>
  <si>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</si>
  <si>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</si>
  <si>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</si>
  <si>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</si>
  <si>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</si>
  <si>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</si>
  <si>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</si>
  <si>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</si>
  <si>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</si>
  <si>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</si>
  <si>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</si>
  <si>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</si>
  <si>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</si>
  <si>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</si>
  <si>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</si>
  <si>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</si>
  <si>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</si>
  <si>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</si>
  <si>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</si>
  <si>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</si>
  <si>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</si>
  <si>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</si>
  <si>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</si>
  <si>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</si>
  <si>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</si>
  <si>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</si>
  <si>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</si>
  <si>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</si>
  <si>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</si>
  <si>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</si>
  <si>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</si>
  <si>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</si>
  <si>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</si>
  <si>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</si>
  <si>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</si>
  <si>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</si>
  <si>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</si>
  <si>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</si>
  <si>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</si>
  <si>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</si>
  <si>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</si>
  <si>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</si>
  <si>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</si>
  <si>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</si>
  <si>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</si>
  <si>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</si>
  <si>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</si>
  <si>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</si>
  <si>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</si>
  <si>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</si>
  <si>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</si>
  <si>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</si>
  <si>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</si>
  <si>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</si>
  <si>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</si>
  <si>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</si>
  <si>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</si>
  <si>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</si>
  <si>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</si>
  <si>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</si>
  <si>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</si>
  <si>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</si>
  <si>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</si>
  <si>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</si>
  <si>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</si>
  <si>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</si>
  <si>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</si>
  <si>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</si>
  <si>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</si>
  <si>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</si>
  <si>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</si>
  <si>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</si>
  <si>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</si>
  <si>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</si>
  <si>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</si>
  <si>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</si>
  <si>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</si>
  <si>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</si>
  <si>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</si>
  <si>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</si>
  <si>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</si>
  <si>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</si>
  <si>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</si>
  <si>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</si>
  <si>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</si>
  <si>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</si>
  <si>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</si>
  <si>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</si>
  <si>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</si>
  <si>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</si>
  <si>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</si>
  <si>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</si>
  <si>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</si>
  <si>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</si>
  <si>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</si>
  <si>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</si>
  <si>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</si>
  <si>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</si>
  <si>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</si>
  <si>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</si>
  <si>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</si>
  <si>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</si>
  <si>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</si>
  <si>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</si>
  <si>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</si>
  <si>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</si>
  <si>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</si>
  <si>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</si>
  <si>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</si>
  <si>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</si>
  <si>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</si>
  <si>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</si>
  <si>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</si>
  <si>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</si>
  <si>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</si>
  <si>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</si>
  <si>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</si>
  <si>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</si>
  <si>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</si>
  <si>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</si>
  <si>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</si>
  <si>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</si>
  <si>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</si>
  <si>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</si>
  <si>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</si>
  <si>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</si>
  <si>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</si>
  <si>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</si>
  <si>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</si>
  <si>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</si>
  <si>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</si>
  <si>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</si>
  <si>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</si>
  <si>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</si>
  <si>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</si>
  <si>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</si>
  <si>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</si>
  <si>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</si>
  <si>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</si>
  <si>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</si>
  <si>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</si>
  <si>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</si>
  <si>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</si>
  <si>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</si>
  <si>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</si>
  <si>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</si>
  <si>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</si>
  <si>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</si>
  <si>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</si>
  <si>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</si>
  <si>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</si>
  <si>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</si>
  <si>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</si>
  <si>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</si>
  <si>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</si>
  <si>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</si>
  <si>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</si>
  <si>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</si>
  <si>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</si>
  <si>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</si>
  <si>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</si>
  <si>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</si>
  <si>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</si>
  <si>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</si>
  <si>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</si>
  <si>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</si>
  <si>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</si>
  <si>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</si>
  <si>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</si>
  <si>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</si>
  <si>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</si>
  <si>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</si>
  <si>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</si>
  <si>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</si>
  <si>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</si>
  <si>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</si>
  <si>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</si>
  <si>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</si>
  <si>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</si>
  <si>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</si>
  <si>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</si>
  <si>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</si>
  <si>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</si>
  <si>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</si>
  <si>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</si>
  <si>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</si>
  <si>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</si>
  <si>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</si>
  <si>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</si>
  <si>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</si>
  <si>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</si>
  <si>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</si>
  <si>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</si>
  <si>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</si>
  <si>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</si>
  <si>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</si>
  <si>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</si>
  <si>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</si>
  <si>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</si>
  <si>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</si>
  <si>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</si>
  <si>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</si>
  <si>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</si>
  <si>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</si>
  <si>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</si>
  <si>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</si>
  <si>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</si>
  <si>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</si>
  <si>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</si>
  <si>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</si>
  <si>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</si>
  <si>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</si>
  <si>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</si>
  <si>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</si>
  <si>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</si>
  <si>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</si>
  <si>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</si>
  <si>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</si>
  <si>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</si>
  <si>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</si>
  <si>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</si>
  <si>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</si>
  <si>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</si>
  <si>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</si>
  <si>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</si>
  <si>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</si>
  <si>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</si>
  <si>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</si>
  <si>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</si>
  <si>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</si>
  <si>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</si>
  <si>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</si>
  <si>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</si>
  <si>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</si>
  <si>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</si>
  <si>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</si>
  <si>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</si>
  <si>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</si>
  <si>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</si>
  <si>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</si>
  <si>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</si>
  <si>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</si>
  <si>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</si>
  <si>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</si>
  <si>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</si>
  <si>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</si>
  <si>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</si>
  <si>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</si>
  <si>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</si>
  <si>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</si>
  <si>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</si>
  <si>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</si>
  <si>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</si>
  <si>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</si>
  <si>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</si>
  <si>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</si>
  <si>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</si>
  <si>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</si>
  <si>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</si>
  <si>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</si>
  <si>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</si>
  <si>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</si>
  <si>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</si>
  <si>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</si>
  <si>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</si>
  <si>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</si>
  <si>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</si>
  <si>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</si>
  <si>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</si>
  <si>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</si>
  <si>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</si>
  <si>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</si>
  <si>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</si>
  <si>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</si>
  <si>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</si>
  <si>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</si>
  <si>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</si>
  <si>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</si>
  <si>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</si>
  <si>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</si>
  <si>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</si>
  <si>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</si>
  <si>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</si>
  <si>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</si>
  <si>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</si>
  <si>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</si>
  <si>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</si>
  <si>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</si>
  <si>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</si>
  <si>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</si>
  <si>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</si>
  <si>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</si>
  <si>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</si>
  <si>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</si>
  <si>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</si>
  <si>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</si>
  <si>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</si>
  <si>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</si>
  <si>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</si>
  <si>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</si>
  <si>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</si>
  <si>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</si>
  <si>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</si>
  <si>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</si>
  <si>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</si>
  <si>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</si>
  <si>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</si>
  <si>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</si>
  <si>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</si>
  <si>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</si>
  <si>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</si>
  <si>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</si>
  <si>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</si>
  <si>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</si>
  <si>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</si>
  <si>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</si>
  <si>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</si>
  <si>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</si>
  <si>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</si>
  <si>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</si>
  <si>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</si>
  <si>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</si>
  <si>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</si>
  <si>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</si>
  <si>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</si>
  <si>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</si>
  <si>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</si>
  <si>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</si>
  <si>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</si>
  <si>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</si>
  <si>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</si>
  <si>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</si>
  <si>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</si>
  <si>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</si>
  <si>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</si>
  <si>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</si>
  <si>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</si>
  <si>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</si>
  <si>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</si>
  <si>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</si>
  <si>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</si>
  <si>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</si>
  <si>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</si>
  <si>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</si>
  <si>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</si>
  <si>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</si>
  <si>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</si>
  <si>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</si>
  <si>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</si>
  <si>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</si>
  <si>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</si>
  <si>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</si>
  <si>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</si>
  <si>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</si>
  <si>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</si>
  <si>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</si>
  <si>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</si>
  <si>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</si>
  <si>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</si>
  <si>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</si>
  <si>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</si>
  <si>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</si>
  <si>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</si>
  <si>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</si>
  <si>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</si>
  <si>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</si>
  <si>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</si>
  <si>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</si>
  <si>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</si>
  <si>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</si>
  <si>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</si>
  <si>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</si>
  <si>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</si>
  <si>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</si>
  <si>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</si>
  <si>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</si>
  <si>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</si>
  <si>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</si>
  <si>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</si>
  <si>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</si>
  <si>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</si>
  <si>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</si>
  <si>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</si>
  <si>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</si>
  <si>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</si>
  <si>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</si>
  <si>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</si>
  <si>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</si>
  <si>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</si>
  <si>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</si>
  <si>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</si>
  <si>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</si>
  <si>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</si>
  <si>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</si>
  <si>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</si>
  <si>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</si>
  <si>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</si>
  <si>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</si>
  <si>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</si>
  <si>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</si>
  <si>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</si>
  <si>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</si>
  <si>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</si>
  <si>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</si>
  <si>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</si>
  <si>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</si>
  <si>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</si>
  <si>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</si>
  <si>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</si>
  <si>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</si>
  <si>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</si>
  <si>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</si>
  <si>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</si>
  <si>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</si>
  <si>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</si>
  <si>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</si>
  <si>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</si>
  <si>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</si>
  <si>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</si>
  <si>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</si>
  <si>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</si>
  <si>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</si>
  <si>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</si>
  <si>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</si>
  <si>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</si>
  <si>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</si>
  <si>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</si>
  <si>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</si>
  <si>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</si>
  <si>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</si>
  <si>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</si>
  <si>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</si>
  <si>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</si>
  <si>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</si>
  <si>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</si>
  <si>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</si>
  <si>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</si>
  <si>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</si>
  <si>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</si>
  <si>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</si>
  <si>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</si>
  <si>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</si>
  <si>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</si>
  <si>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</si>
  <si>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</si>
  <si>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</si>
  <si>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</si>
  <si>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</si>
  <si>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</si>
  <si>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</si>
  <si>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</si>
  <si>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</si>
  <si>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</si>
  <si>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</si>
  <si>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</si>
  <si>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</si>
  <si>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</si>
  <si>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</si>
  <si>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</si>
  <si>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</si>
  <si>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</si>
  <si>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</si>
  <si>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</si>
  <si>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</si>
  <si>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</si>
  <si>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</si>
  <si>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</si>
  <si>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</si>
  <si>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</si>
  <si>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</si>
  <si>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</si>
  <si>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</si>
  <si>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</si>
  <si>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</si>
  <si>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</si>
  <si>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</si>
  <si>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</si>
  <si>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</si>
  <si>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</si>
  <si>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</si>
  <si>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</si>
  <si>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</si>
  <si>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</si>
  <si>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</si>
  <si>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</si>
  <si>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</si>
  <si>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</si>
  <si>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</si>
  <si>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</si>
  <si>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</si>
  <si>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</si>
  <si>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</si>
  <si>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</si>
  <si>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</si>
  <si>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</si>
  <si>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</si>
  <si>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</si>
  <si>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</si>
  <si>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</si>
  <si>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</si>
  <si>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</si>
  <si>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</si>
  <si>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</si>
  <si>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</si>
  <si>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</si>
  <si>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</si>
  <si>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</si>
  <si>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</si>
  <si>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</si>
  <si>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</si>
  <si>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</si>
  <si>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</si>
  <si>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</si>
  <si>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</si>
  <si>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</si>
  <si>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</si>
  <si>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</si>
  <si>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</si>
  <si>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</si>
  <si>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</si>
  <si>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</si>
  <si>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</si>
  <si>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</si>
  <si>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</si>
  <si>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</si>
  <si>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</si>
  <si>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</si>
  <si>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</si>
  <si>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</si>
  <si>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</si>
  <si>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</si>
  <si>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</si>
  <si>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</si>
  <si>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</si>
  <si>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</si>
  <si>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</si>
  <si>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</si>
  <si>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</si>
  <si>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</si>
  <si>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</si>
  <si>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</si>
  <si>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</si>
  <si>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</si>
  <si>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</si>
  <si>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</si>
  <si>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</si>
  <si>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</si>
  <si>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</si>
  <si>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</si>
  <si>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</si>
  <si>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</si>
  <si>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</si>
  <si>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</si>
  <si>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</si>
  <si>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</si>
  <si>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</si>
  <si>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</si>
  <si>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</si>
  <si>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</si>
  <si>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</si>
  <si>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</si>
  <si>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</si>
  <si>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</si>
  <si>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</si>
  <si>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</si>
  <si>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</si>
  <si>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</si>
  <si>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</si>
  <si>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</si>
  <si>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</si>
  <si>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</si>
  <si>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</si>
  <si>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</si>
  <si>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</si>
  <si>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</si>
  <si>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</si>
  <si>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</si>
  <si>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</si>
  <si>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</si>
  <si>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</si>
  <si>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</si>
  <si>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</si>
  <si>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</si>
  <si>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</si>
  <si>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</si>
  <si>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</si>
  <si>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</si>
  <si>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</si>
  <si>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</si>
  <si>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</si>
  <si>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</si>
  <si>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</si>
  <si>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</si>
  <si>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</si>
  <si>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</si>
  <si>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</si>
  <si>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</si>
  <si>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</si>
  <si>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</si>
  <si>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</si>
  <si>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</si>
  <si>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</si>
  <si>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</si>
  <si>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</si>
  <si>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</si>
  <si>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</si>
  <si>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</si>
  <si>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</si>
  <si>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</si>
  <si>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</si>
  <si>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</si>
  <si>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</si>
  <si>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</si>
  <si>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</si>
  <si>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</si>
  <si>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</si>
  <si>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</si>
  <si>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</si>
  <si>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</si>
  <si>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</si>
  <si>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</si>
  <si>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</si>
  <si>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</si>
  <si>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</si>
  <si>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</si>
  <si>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</si>
  <si>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</si>
  <si>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</si>
  <si>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</si>
  <si>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</si>
  <si>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</si>
  <si>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</si>
  <si>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</si>
  <si>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</si>
  <si>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</si>
  <si>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</si>
  <si>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</si>
  <si>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</si>
  <si>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</si>
  <si>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</si>
  <si>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</si>
  <si>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</si>
  <si>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</si>
  <si>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</si>
  <si>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</si>
  <si>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</si>
  <si>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</si>
  <si>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</si>
  <si>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</si>
  <si>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</si>
  <si>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</si>
  <si>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</si>
  <si>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</si>
  <si>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</si>
  <si>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</si>
  <si>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</si>
  <si>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</si>
  <si>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</si>
  <si>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</si>
  <si>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</si>
  <si>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</si>
  <si>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</si>
  <si>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</si>
  <si>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</si>
  <si>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</si>
  <si>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</si>
  <si>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</si>
  <si>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</si>
  <si>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</si>
  <si>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</si>
  <si>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</si>
  <si>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</si>
  <si>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</si>
  <si>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</si>
  <si>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</si>
  <si>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</si>
  <si>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</si>
  <si>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</si>
  <si>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</si>
  <si>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</si>
  <si>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</si>
  <si>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</si>
  <si>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</si>
  <si>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</si>
  <si>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</si>
  <si>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</si>
  <si>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</si>
  <si>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</si>
  <si>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</si>
  <si>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</si>
  <si>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</si>
  <si>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</si>
  <si>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</si>
  <si>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</si>
  <si>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</si>
  <si>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</si>
  <si>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</si>
  <si>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</si>
  <si>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</si>
  <si>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</si>
  <si>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</si>
  <si>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</si>
  <si>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</si>
  <si>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</si>
  <si>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</si>
  <si>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</si>
  <si>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</si>
  <si>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</si>
  <si>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</si>
  <si>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</si>
  <si>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</si>
  <si>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</si>
  <si>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</si>
  <si>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</si>
  <si>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</si>
  <si>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</si>
  <si>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</si>
  <si>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</si>
  <si>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</si>
  <si>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</si>
  <si>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</si>
  <si>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</si>
  <si>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</si>
  <si>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</si>
  <si>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</si>
  <si>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</si>
  <si>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</si>
  <si>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</si>
  <si>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</si>
  <si>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</si>
  <si>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</si>
  <si>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</si>
  <si>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</si>
  <si>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</si>
  <si>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</si>
  <si>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</si>
  <si>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</si>
  <si>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</si>
  <si>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</si>
  <si>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</si>
  <si>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</si>
  <si>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</si>
  <si>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</si>
  <si>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</si>
  <si>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</si>
  <si>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</si>
  <si>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</si>
  <si>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</si>
  <si>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</si>
  <si>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</si>
  <si>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</si>
  <si>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</si>
  <si>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</si>
  <si>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</si>
  <si>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</si>
  <si>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</si>
  <si>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</si>
  <si>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</si>
  <si>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</si>
  <si>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</si>
  <si>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</si>
  <si>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</si>
  <si>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</si>
  <si>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</si>
  <si>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</si>
  <si>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</si>
  <si>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</si>
  <si>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</si>
  <si>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</si>
  <si>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</si>
  <si>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</si>
  <si>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</si>
  <si>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</si>
  <si>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</si>
  <si>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</si>
  <si>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</si>
  <si>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</si>
  <si>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</si>
  <si>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</si>
  <si>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</si>
  <si>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</si>
  <si>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</si>
  <si>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</si>
  <si>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</si>
  <si>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</si>
  <si>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</si>
  <si>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</si>
  <si>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</si>
  <si>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</si>
  <si>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</si>
  <si>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</si>
  <si>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</si>
  <si>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</si>
  <si>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</si>
  <si>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</si>
  <si>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</si>
  <si>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</si>
  <si>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</si>
  <si>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</si>
  <si>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</si>
  <si>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</si>
  <si>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</si>
  <si>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</si>
  <si>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</si>
  <si>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</si>
  <si>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</si>
  <si>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</si>
  <si>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</si>
  <si>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</si>
  <si>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</si>
  <si>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</si>
  <si>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</si>
  <si>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</si>
  <si>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</si>
  <si>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</si>
  <si>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</si>
  <si>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</si>
  <si>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</si>
  <si>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</si>
  <si>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</si>
  <si>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</si>
  <si>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</si>
  <si>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</si>
  <si>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</si>
  <si>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</si>
  <si>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</si>
  <si>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</si>
  <si>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</si>
  <si>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</si>
  <si>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</si>
  <si>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</si>
  <si>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</si>
  <si>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</si>
  <si>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</si>
  <si>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</si>
  <si>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</si>
  <si>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</si>
  <si>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</si>
  <si>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</si>
  <si>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</si>
  <si>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</si>
  <si>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</si>
  <si>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</si>
  <si>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</si>
  <si>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</si>
  <si>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</si>
  <si>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</si>
  <si>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</si>
  <si>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</si>
  <si>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</si>
  <si>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</si>
  <si>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</si>
  <si>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</si>
  <si>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</si>
  <si>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</si>
  <si>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</si>
  <si>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</si>
  <si>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</si>
  <si>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</si>
  <si>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</si>
  <si>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</si>
  <si>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</si>
  <si>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</si>
  <si>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</si>
  <si>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</si>
  <si>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</si>
  <si>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</si>
  <si>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</si>
  <si>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</si>
  <si>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</si>
  <si>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</si>
  <si>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</si>
  <si>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</si>
  <si>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</si>
  <si>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</si>
  <si>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</si>
  <si>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</si>
  <si>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</si>
  <si>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</si>
  <si>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</si>
  <si>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</si>
  <si>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</si>
  <si>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</si>
  <si>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</si>
  <si>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</si>
  <si>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</si>
  <si>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</si>
  <si>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</si>
  <si>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</si>
  <si>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</si>
  <si>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</si>
  <si>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</si>
  <si>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</si>
  <si>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</si>
  <si>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</si>
  <si>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</si>
  <si>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</si>
  <si>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</si>
  <si>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</si>
  <si>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</si>
  <si>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</si>
  <si>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</si>
  <si>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</si>
  <si>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</si>
  <si>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</si>
  <si>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</si>
  <si>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</si>
  <si>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</si>
  <si>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</si>
  <si>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</si>
  <si>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</si>
  <si>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</si>
  <si>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</si>
  <si>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</si>
  <si>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</si>
  <si>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</si>
  <si>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</si>
  <si>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</si>
  <si>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</si>
  <si>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</si>
  <si>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</si>
  <si>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</si>
  <si>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</si>
  <si>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</si>
  <si>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</si>
  <si>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</si>
  <si>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</si>
  <si>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</si>
  <si>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</si>
  <si>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</si>
  <si>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</si>
  <si>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</si>
  <si>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</si>
  <si>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</si>
  <si>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</si>
  <si>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</si>
  <si>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</si>
  <si>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</si>
  <si>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</si>
  <si>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</si>
  <si>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</si>
  <si>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</si>
  <si>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</si>
  <si>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</si>
  <si>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</si>
  <si>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</si>
  <si>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</si>
  <si>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</si>
  <si>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</si>
  <si>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</si>
  <si>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</si>
  <si>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</si>
  <si>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</si>
  <si>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</si>
  <si>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</si>
  <si>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</si>
  <si>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</si>
  <si>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</si>
  <si>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</si>
  <si>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</si>
  <si>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</si>
  <si>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</si>
  <si>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</si>
  <si>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</si>
  <si>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</si>
  <si>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</si>
  <si>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</si>
  <si>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</si>
  <si>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</si>
  <si>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</si>
  <si>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</si>
  <si>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</si>
  <si>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</si>
  <si>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</si>
  <si>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</si>
  <si>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</si>
  <si>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</si>
  <si>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</si>
  <si>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</si>
  <si>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</si>
  <si>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</si>
  <si>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</si>
  <si>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</si>
  <si>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</si>
  <si>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</si>
  <si>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</si>
  <si>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</si>
  <si>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</si>
  <si>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</si>
  <si>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</si>
  <si>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</si>
  <si>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</si>
  <si>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</si>
  <si>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</si>
  <si>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</si>
  <si>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</si>
  <si>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</si>
  <si>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</si>
  <si>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</si>
  <si>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</si>
  <si>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</si>
  <si>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</si>
  <si>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</si>
  <si>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</si>
  <si>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</si>
  <si>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</si>
  <si>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</si>
  <si>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</si>
  <si>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</si>
  <si>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</si>
  <si>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</si>
  <si>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</si>
  <si>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</si>
  <si>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</si>
  <si>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</si>
  <si>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</si>
  <si>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</si>
  <si>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</si>
  <si>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</si>
  <si>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</si>
  <si>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</si>
  <si>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</si>
  <si>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</si>
  <si>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</si>
  <si>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</si>
  <si>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</si>
  <si>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</si>
  <si>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</si>
  <si>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</si>
  <si>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</si>
  <si>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</si>
  <si>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</si>
  <si>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</si>
  <si>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</si>
  <si>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</si>
  <si>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</si>
  <si>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</si>
  <si>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</si>
  <si>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</si>
  <si>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</si>
  <si>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</si>
  <si>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</si>
  <si>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</si>
  <si>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</si>
  <si>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</si>
  <si>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</si>
  <si>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</si>
  <si>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</si>
  <si>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</si>
  <si>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</si>
  <si>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</si>
  <si>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</si>
  <si>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</si>
  <si>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</si>
  <si>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</si>
  <si>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</si>
  <si>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</si>
  <si>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</si>
  <si>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</si>
  <si>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</si>
  <si>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</si>
  <si>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</si>
  <si>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</si>
  <si>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</si>
  <si>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</si>
  <si>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</si>
  <si>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</si>
  <si>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</si>
  <si>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</si>
  <si>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</si>
  <si>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</si>
  <si>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</si>
  <si>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</si>
  <si>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</si>
  <si>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</si>
  <si>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</si>
  <si>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</si>
  <si>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</si>
  <si>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</si>
  <si>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</si>
  <si>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</si>
  <si>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</si>
  <si>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</si>
  <si>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</si>
  <si>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</si>
  <si>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</si>
  <si>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</si>
  <si>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</si>
  <si>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</si>
  <si>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</si>
  <si>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</si>
  <si>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</si>
  <si>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</si>
  <si>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</si>
  <si>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</si>
  <si>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</si>
  <si>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</si>
  <si>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</si>
  <si>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</si>
  <si>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</si>
  <si>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</si>
  <si>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</si>
  <si>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</si>
  <si>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</si>
  <si>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</si>
  <si>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</si>
  <si>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</si>
  <si>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</si>
  <si>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</si>
  <si>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</si>
  <si>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</si>
  <si>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</si>
  <si>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</si>
  <si>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</si>
  <si>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</si>
  <si>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</si>
  <si>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</si>
  <si>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</si>
  <si>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</si>
  <si>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</si>
  <si>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</si>
  <si>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</si>
  <si>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</si>
  <si>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</si>
  <si>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</si>
  <si>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</si>
  <si>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</si>
  <si>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</si>
  <si>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</si>
  <si>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</si>
  <si>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</si>
  <si>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</si>
  <si>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</si>
  <si>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</si>
  <si>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</si>
  <si>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</si>
  <si>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</si>
  <si>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</si>
  <si>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</si>
  <si>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</si>
  <si>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</si>
  <si>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</si>
  <si>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</si>
  <si>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</si>
  <si>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</si>
  <si>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</si>
  <si>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</si>
  <si>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</si>
  <si>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</si>
  <si>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</si>
  <si>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</si>
  <si>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</si>
  <si>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</si>
  <si>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</si>
  <si>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</si>
  <si>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</si>
  <si>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</si>
  <si>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</si>
  <si>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</si>
  <si>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</si>
  <si>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</si>
  <si>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</si>
  <si>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</si>
  <si>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</si>
  <si>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</si>
  <si>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</si>
  <si>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</si>
  <si>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</si>
  <si>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</si>
  <si>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</si>
  <si>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</si>
  <si>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</si>
  <si>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</si>
  <si>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</si>
  <si>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</si>
  <si>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</si>
  <si>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</si>
  <si>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</si>
  <si>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</si>
  <si>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</si>
  <si>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</si>
  <si>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</si>
  <si>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</si>
  <si>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</si>
  <si>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</si>
  <si>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</si>
  <si>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</si>
  <si>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</si>
  <si>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</si>
  <si>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</si>
  <si>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</si>
  <si>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</si>
  <si>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</si>
  <si>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</si>
  <si>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</si>
  <si>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</si>
  <si>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</si>
  <si>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</si>
  <si>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</si>
  <si>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</si>
  <si>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</si>
  <si>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</si>
  <si>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</si>
  <si>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</si>
  <si>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</si>
  <si>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</si>
  <si>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</si>
  <si>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</si>
  <si>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</si>
  <si>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</si>
  <si>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</si>
  <si>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</si>
  <si>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</si>
  <si>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</si>
  <si>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</si>
  <si>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</si>
  <si>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</si>
  <si>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</si>
  <si>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</si>
  <si>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</si>
  <si>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</si>
  <si>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</si>
  <si>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</si>
  <si>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</si>
  <si>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</si>
  <si>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</si>
  <si>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</si>
  <si>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</si>
  <si>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</si>
  <si>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</si>
  <si>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</si>
  <si>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</si>
  <si>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</si>
  <si>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</si>
  <si>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</si>
  <si>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</si>
  <si>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</si>
  <si>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</si>
  <si>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</si>
  <si>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</si>
  <si>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</si>
  <si>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</si>
  <si>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</si>
  <si>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</si>
  <si>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</si>
  <si>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</si>
  <si>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</si>
  <si>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</si>
  <si>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</si>
  <si>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</si>
  <si>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</si>
  <si>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</si>
  <si>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</si>
  <si>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</si>
  <si>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</si>
  <si>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</si>
  <si>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</si>
  <si>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</si>
  <si>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</si>
  <si>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</si>
  <si>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</si>
  <si>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</si>
  <si>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</si>
  <si>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</si>
  <si>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</si>
  <si>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</si>
  <si>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</si>
  <si>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</si>
  <si>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</si>
  <si>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</si>
  <si>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</si>
  <si>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</si>
  <si>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</si>
  <si>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</si>
  <si>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</si>
  <si>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</si>
  <si>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</si>
  <si>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</si>
  <si>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</si>
  <si>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</si>
  <si>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</si>
  <si>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</si>
  <si>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</si>
  <si>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</si>
  <si>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</si>
  <si>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</si>
  <si>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</si>
  <si>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</si>
  <si>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</si>
  <si>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</si>
  <si>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</si>
  <si>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</si>
  <si>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</si>
  <si>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</si>
  <si>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</si>
  <si>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</si>
  <si>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</si>
  <si>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</si>
  <si>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</si>
  <si>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</si>
  <si>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</si>
  <si>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</si>
  <si>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</si>
  <si>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</si>
  <si>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</si>
  <si>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</si>
  <si>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</si>
  <si>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</si>
  <si>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</si>
  <si>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</si>
  <si>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</si>
  <si>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</si>
  <si>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</si>
  <si>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</si>
  <si>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</si>
  <si>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</si>
  <si>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</si>
  <si>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</si>
  <si>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</si>
  <si>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</si>
  <si>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</si>
  <si>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</si>
  <si>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</si>
  <si>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</si>
  <si>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</si>
  <si>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</si>
  <si>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</si>
  <si>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</si>
  <si>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</si>
  <si>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</si>
  <si>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</si>
  <si>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</si>
  <si>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</si>
  <si>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</si>
  <si>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</si>
  <si>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</si>
  <si>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</si>
  <si>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</si>
  <si>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</si>
  <si>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</si>
  <si>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</si>
  <si>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</si>
  <si>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</si>
  <si>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</si>
  <si>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</si>
  <si>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</si>
  <si>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</si>
  <si>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</si>
  <si>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</si>
  <si>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</si>
  <si>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</si>
  <si>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</si>
  <si>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</si>
  <si>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</si>
  <si>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</si>
  <si>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</si>
  <si>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</si>
  <si>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</si>
  <si>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</si>
  <si>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</si>
  <si>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</si>
  <si>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</si>
  <si>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</si>
  <si>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</si>
  <si>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</si>
  <si>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</si>
  <si>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</si>
  <si>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</si>
  <si>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</si>
  <si>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</si>
  <si>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</si>
  <si>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</si>
  <si>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</si>
  <si>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</si>
  <si>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</si>
  <si>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</si>
  <si>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</si>
  <si>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</si>
  <si>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</si>
  <si>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</si>
  <si>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</si>
  <si>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</si>
  <si>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</si>
  <si>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</si>
  <si>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</si>
  <si>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</si>
  <si>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</si>
  <si>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</si>
  <si>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</si>
  <si>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</si>
  <si>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</si>
  <si>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</si>
  <si>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</si>
  <si>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</si>
  <si>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</si>
  <si>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</si>
  <si>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</si>
  <si>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</si>
  <si>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</si>
  <si>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</si>
  <si>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</si>
  <si>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</si>
  <si>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</si>
  <si>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</si>
  <si>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</si>
  <si>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</si>
  <si>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</si>
  <si>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</si>
  <si>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</si>
  <si>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</si>
  <si>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</si>
  <si>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</si>
  <si>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</si>
  <si>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</si>
  <si>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</si>
  <si>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</si>
  <si>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</si>
  <si>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</si>
  <si>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</si>
  <si>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</si>
  <si>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</si>
  <si>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</si>
  <si>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</si>
  <si>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</si>
  <si>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</si>
  <si>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</si>
  <si>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</si>
  <si>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</si>
  <si>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</si>
  <si>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</si>
  <si>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</si>
  <si>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</si>
  <si>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</si>
  <si>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</si>
  <si>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</si>
  <si>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</si>
  <si>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</si>
  <si>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</si>
  <si>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</si>
  <si>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</si>
  <si>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</si>
  <si>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</si>
  <si>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</si>
  <si>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</si>
  <si>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</si>
  <si>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</si>
  <si>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</si>
  <si>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</si>
  <si>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</si>
  <si>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</si>
  <si>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</si>
  <si>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</si>
  <si>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</si>
  <si>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</si>
  <si>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</si>
  <si>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</si>
  <si>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</si>
  <si>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</si>
  <si>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</si>
  <si>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</si>
  <si>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</si>
  <si>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</si>
  <si>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</si>
  <si>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</si>
  <si>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</si>
  <si>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</si>
  <si>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</si>
  <si>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</si>
  <si>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</si>
  <si>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</si>
  <si>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</si>
  <si>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</si>
  <si>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</si>
  <si>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</si>
  <si>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</si>
  <si>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</si>
  <si>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</si>
  <si>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</si>
  <si>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</si>
  <si>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</si>
  <si>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</si>
  <si>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</si>
  <si>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</si>
  <si>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</si>
  <si>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</si>
  <si>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</si>
  <si>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</si>
  <si>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</si>
  <si>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</si>
  <si>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</si>
  <si>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</si>
  <si>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</si>
  <si>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</si>
  <si>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</si>
  <si>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</si>
  <si>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</si>
  <si>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</si>
  <si>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</si>
  <si>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</si>
  <si>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</si>
  <si>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</si>
  <si>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</si>
  <si>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</si>
  <si>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</si>
  <si>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</si>
  <si>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</si>
  <si>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</si>
  <si>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</si>
  <si>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</si>
  <si>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</si>
  <si>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</si>
  <si>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</si>
  <si>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</si>
  <si>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</si>
  <si>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</si>
  <si>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</si>
  <si>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</si>
  <si>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</si>
  <si>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</si>
  <si>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</si>
  <si>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</si>
  <si>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</si>
  <si>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</si>
  <si>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</si>
  <si>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</si>
  <si>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</si>
  <si>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</si>
  <si>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</si>
  <si>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</si>
  <si>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</si>
  <si>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</si>
  <si>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</si>
  <si>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</si>
  <si>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</si>
  <si>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</si>
  <si>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</si>
  <si>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</si>
  <si>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</si>
  <si>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</si>
  <si>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</si>
  <si>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</si>
  <si>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</si>
  <si>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</si>
  <si>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</si>
  <si>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</si>
  <si>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</si>
  <si>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</si>
  <si>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</si>
  <si>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</si>
  <si>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</si>
  <si>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</si>
  <si>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</si>
  <si>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</si>
  <si>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</si>
  <si>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</si>
  <si>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</si>
  <si>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</si>
  <si>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</si>
  <si>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</si>
  <si>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</si>
  <si>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</si>
  <si>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</si>
  <si>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</si>
  <si>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</si>
  <si>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</si>
  <si>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</si>
  <si>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</si>
  <si>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</si>
  <si>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</si>
  <si>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</si>
  <si>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</si>
  <si>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</si>
  <si>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</si>
  <si>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</si>
  <si>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</si>
  <si>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</si>
  <si>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</si>
  <si>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</si>
  <si>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</si>
  <si>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</si>
  <si>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</si>
  <si>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</si>
  <si>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</si>
  <si>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</si>
  <si>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</si>
  <si>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</si>
  <si>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</si>
  <si>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</si>
  <si>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</si>
  <si>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</si>
  <si>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</si>
  <si>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</si>
  <si>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</si>
  <si>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</si>
  <si>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</si>
  <si>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</si>
  <si>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</si>
  <si>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</si>
  <si>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</si>
  <si>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</si>
  <si>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</si>
  <si>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</si>
  <si>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</si>
  <si>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</si>
  <si>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</si>
  <si>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</si>
  <si>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</si>
  <si>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</si>
  <si>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</si>
  <si>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</si>
  <si>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</si>
  <si>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</si>
  <si>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</si>
  <si>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</si>
  <si>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</si>
  <si>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</si>
  <si>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</si>
  <si>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</si>
  <si>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</si>
  <si>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</si>
  <si>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</si>
  <si>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</si>
  <si>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</si>
  <si>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</si>
  <si>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</si>
  <si>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</si>
  <si>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</si>
  <si>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</si>
  <si>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</si>
  <si>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</si>
  <si>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</si>
  <si>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</si>
  <si>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</si>
  <si>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</si>
  <si>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</si>
  <si>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</si>
  <si>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</si>
  <si>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</si>
  <si>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</si>
  <si>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</si>
  <si>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</si>
  <si>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</si>
  <si>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</si>
  <si>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</si>
  <si>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</si>
  <si>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</si>
  <si>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</si>
  <si>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</si>
  <si>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</si>
  <si>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</si>
  <si>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</si>
  <si>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</si>
  <si>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</si>
  <si>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</si>
  <si>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</si>
  <si>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</si>
  <si>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</si>
  <si>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</si>
  <si>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</si>
  <si>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</si>
  <si>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</si>
  <si>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</si>
  <si>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</si>
  <si>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</si>
  <si>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</si>
  <si>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</si>
  <si>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</si>
  <si>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</si>
  <si>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</si>
  <si>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</si>
  <si>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</si>
  <si>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</si>
  <si>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</si>
  <si>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</si>
  <si>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</si>
  <si>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</si>
  <si>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</si>
  <si>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</si>
  <si>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</si>
  <si>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</si>
  <si>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</si>
  <si>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</si>
  <si>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</si>
  <si>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</si>
  <si>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</si>
  <si>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</si>
  <si>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</si>
  <si>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</si>
  <si>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</si>
  <si>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</si>
  <si>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</si>
  <si>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</si>
  <si>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</si>
  <si>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</si>
  <si>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</si>
  <si>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</si>
  <si>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</si>
  <si>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</si>
  <si>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</si>
  <si>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</si>
  <si>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</si>
  <si>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</si>
  <si>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</si>
  <si>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</si>
  <si>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</si>
  <si>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</si>
  <si>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</si>
  <si>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</si>
  <si>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</si>
  <si>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</si>
  <si>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</si>
  <si>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</si>
  <si>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</si>
  <si>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</si>
  <si>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</si>
  <si>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</si>
  <si>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</si>
  <si>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</si>
  <si>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</si>
  <si>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</si>
  <si>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</si>
  <si>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</si>
  <si>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</si>
  <si>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</si>
  <si>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</si>
  <si>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</si>
  <si>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</si>
  <si>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</si>
  <si>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</si>
  <si>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</si>
  <si>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</si>
  <si>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</si>
  <si>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</si>
  <si>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</si>
  <si>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</si>
  <si>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</si>
  <si>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</si>
  <si>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</si>
  <si>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</si>
  <si>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</si>
  <si>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</si>
  <si>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</si>
  <si>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</si>
  <si>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</si>
  <si>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</si>
  <si>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</si>
  <si>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</si>
  <si>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</si>
  <si>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</si>
  <si>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</si>
  <si>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</si>
  <si>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</si>
  <si>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</si>
  <si>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</si>
  <si>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</si>
  <si>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</si>
  <si>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</si>
  <si>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</si>
  <si>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</si>
  <si>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</si>
  <si>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</si>
  <si>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</si>
  <si>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</si>
  <si>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</si>
  <si>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</si>
  <si>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</si>
  <si>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</si>
  <si>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</si>
  <si>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</si>
  <si>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</si>
  <si>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</si>
  <si>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</si>
  <si>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</si>
  <si>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</si>
  <si>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</si>
  <si>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</si>
  <si>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</si>
  <si>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</si>
  <si>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</si>
  <si>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</si>
  <si>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</si>
  <si>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</si>
  <si>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</si>
  <si>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</si>
  <si>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</si>
  <si>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</si>
  <si>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</si>
  <si>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</si>
  <si>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</si>
  <si>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</si>
  <si>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</si>
  <si>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</si>
  <si>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</si>
  <si>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</si>
  <si>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</si>
  <si>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</si>
  <si>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</si>
  <si>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</si>
  <si>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</si>
  <si>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</si>
  <si>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</si>
  <si>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</si>
  <si>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</si>
  <si>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</si>
  <si>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</si>
  <si>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</si>
  <si>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</si>
  <si>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</si>
  <si>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</si>
  <si>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</si>
  <si>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</si>
  <si>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</si>
  <si>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</si>
  <si>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</si>
  <si>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</si>
  <si>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</si>
  <si>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</si>
  <si>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</si>
  <si>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</si>
  <si>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</si>
  <si>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</si>
  <si>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</si>
  <si>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</si>
  <si>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</si>
  <si>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</si>
  <si>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</si>
  <si>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</si>
  <si>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</si>
  <si>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</si>
  <si>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</si>
  <si>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</si>
  <si>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</si>
  <si>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</si>
  <si>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</si>
  <si>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</si>
  <si>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</si>
  <si>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</si>
  <si>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</si>
  <si>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</si>
  <si>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</si>
  <si>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</si>
  <si>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</si>
  <si>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</si>
  <si>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</si>
  <si>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</si>
  <si>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</si>
  <si>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</si>
  <si>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</si>
  <si>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</si>
  <si>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</si>
  <si>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</si>
  <si>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</si>
  <si>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</si>
  <si>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</si>
  <si>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</si>
  <si>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</si>
  <si>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</si>
  <si>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</si>
  <si>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</si>
  <si>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</si>
  <si>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</si>
  <si>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</si>
  <si>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</si>
  <si>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</si>
  <si>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</si>
  <si>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</si>
  <si>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</si>
  <si>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</si>
  <si>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</si>
  <si>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</si>
  <si>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</si>
  <si>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</si>
  <si>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</si>
  <si>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</si>
  <si>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</si>
  <si>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</si>
  <si>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</si>
  <si>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</si>
  <si>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</si>
  <si>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</si>
  <si>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</si>
  <si>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</si>
  <si>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</si>
  <si>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</si>
  <si>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</si>
  <si>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</si>
  <si>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</si>
  <si>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</si>
  <si>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</si>
  <si>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</si>
  <si>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</si>
  <si>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</si>
  <si>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</si>
  <si>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</si>
  <si>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</si>
  <si>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</si>
  <si>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</si>
  <si>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</si>
  <si>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</si>
  <si>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</si>
  <si>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</si>
  <si>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</si>
  <si>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</si>
  <si>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</si>
  <si>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</si>
  <si>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</si>
  <si>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</si>
  <si>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</si>
  <si>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</si>
  <si>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</si>
  <si>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</si>
  <si>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</si>
  <si>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</si>
  <si>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</si>
  <si>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</si>
  <si>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</si>
  <si>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</si>
  <si>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</si>
  <si>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</si>
  <si>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</si>
  <si>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</si>
  <si>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</si>
  <si>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</si>
  <si>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</si>
  <si>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</si>
  <si>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</si>
  <si>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</si>
  <si>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</si>
  <si>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</si>
  <si>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</si>
  <si>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</si>
  <si>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</si>
  <si>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</si>
  <si>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</si>
  <si>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</si>
  <si>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</si>
  <si>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</si>
  <si>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</si>
  <si>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</si>
  <si>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</si>
  <si>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</si>
  <si>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</si>
  <si>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</si>
  <si>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</si>
  <si>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</si>
  <si>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</si>
  <si>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</si>
  <si>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</si>
  <si>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</si>
  <si>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</si>
  <si>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</si>
  <si>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</si>
  <si>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</si>
  <si>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</si>
  <si>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</si>
  <si>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</si>
  <si>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</si>
  <si>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</si>
  <si>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</si>
  <si>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</si>
  <si>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</si>
  <si>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</si>
  <si>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</si>
  <si>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</si>
  <si>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</si>
  <si>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</si>
  <si>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</si>
  <si>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</si>
  <si>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</si>
  <si>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</si>
  <si>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</si>
  <si>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</si>
  <si>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</si>
  <si>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</si>
  <si>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</si>
  <si>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</si>
  <si>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</si>
  <si>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</si>
  <si>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</si>
  <si>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</si>
  <si>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</si>
  <si>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</si>
  <si>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</si>
  <si>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</si>
  <si>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</si>
  <si>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</si>
  <si>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</si>
  <si>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</si>
  <si>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</si>
  <si>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</si>
  <si>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</si>
  <si>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</si>
  <si>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</si>
  <si>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</si>
  <si>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</si>
  <si>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</si>
  <si>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</si>
  <si>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</si>
  <si>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</si>
  <si>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</si>
  <si>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</si>
  <si>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</si>
  <si>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</si>
  <si>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</si>
  <si>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</si>
  <si>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</si>
  <si>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</si>
  <si>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</si>
  <si>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</si>
  <si>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</si>
  <si>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</si>
  <si>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</si>
  <si>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</si>
  <si>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</si>
  <si>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</si>
  <si>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</si>
  <si>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</si>
  <si>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</si>
  <si>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</si>
  <si>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</si>
  <si>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</si>
  <si>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</si>
  <si>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</si>
  <si>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</si>
  <si>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</si>
  <si>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</si>
  <si>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</si>
  <si>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</si>
  <si>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</si>
  <si>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</si>
  <si>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</si>
  <si>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</si>
  <si>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</si>
  <si>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</si>
  <si>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</si>
  <si>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</si>
  <si>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</si>
  <si>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</si>
  <si>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</si>
  <si>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</si>
  <si>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</si>
  <si>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</si>
  <si>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</si>
  <si>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</si>
  <si>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</si>
  <si>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</si>
  <si>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</si>
  <si>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</si>
  <si>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</si>
  <si>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</si>
  <si>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</si>
  <si>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</si>
  <si>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</si>
  <si>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</si>
  <si>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</si>
  <si>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</si>
  <si>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</si>
  <si>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</si>
  <si>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</si>
  <si>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</si>
  <si>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</si>
  <si>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</si>
  <si>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</si>
  <si>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</si>
  <si>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</si>
  <si>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</si>
  <si>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</si>
  <si>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</si>
  <si>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</si>
  <si>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</si>
  <si>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</si>
  <si>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</si>
  <si>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</si>
  <si>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</si>
  <si>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</si>
  <si>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</si>
  <si>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</si>
  <si>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</si>
  <si>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</si>
  <si>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</si>
  <si>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</si>
  <si>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</si>
  <si>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</si>
  <si>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</si>
  <si>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</si>
  <si>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</si>
  <si>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</si>
  <si>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</si>
  <si>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</si>
  <si>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</si>
  <si>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</si>
  <si>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</si>
  <si>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</si>
  <si>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</si>
  <si>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</si>
  <si>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</si>
  <si>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</si>
  <si>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</si>
  <si>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</si>
  <si>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</si>
  <si>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</si>
  <si>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</si>
  <si>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</si>
  <si>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</si>
  <si>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</si>
  <si>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</si>
  <si>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</si>
  <si>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</si>
  <si>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</si>
  <si>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</si>
  <si>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</si>
  <si>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</si>
  <si>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</si>
  <si>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</si>
  <si>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</si>
  <si>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</si>
  <si>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</si>
  <si>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</si>
  <si>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</si>
  <si>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</si>
  <si>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</si>
  <si>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</si>
  <si>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</si>
  <si>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</si>
  <si>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</si>
  <si>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</si>
  <si>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</si>
  <si>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</si>
  <si>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</si>
  <si>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</si>
  <si>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</si>
  <si>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</si>
  <si>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</si>
  <si>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</si>
  <si>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</si>
  <si>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</si>
  <si>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</si>
  <si>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</si>
  <si>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</si>
  <si>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</si>
  <si>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</si>
  <si>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</si>
  <si>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</si>
  <si>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</si>
  <si>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</si>
  <si>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</si>
  <si>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</si>
  <si>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</si>
  <si>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</si>
  <si>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</si>
  <si>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</si>
  <si>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</si>
  <si>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</si>
  <si>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</si>
  <si>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</si>
  <si>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</si>
  <si>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</si>
  <si>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</si>
  <si>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</si>
  <si>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</si>
  <si>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</si>
  <si>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</si>
  <si>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</si>
  <si>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</si>
  <si>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</si>
  <si>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</si>
  <si>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</si>
  <si>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</si>
  <si>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</si>
  <si>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</si>
  <si>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</si>
  <si>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</si>
  <si>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</si>
  <si>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</si>
  <si>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</si>
  <si>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</si>
  <si>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</si>
  <si>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</si>
  <si>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</si>
  <si>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</si>
  <si>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</si>
  <si>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</si>
  <si>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</si>
  <si>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</si>
  <si>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</si>
  <si>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</si>
  <si>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</si>
  <si>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</si>
  <si>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</si>
  <si>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</si>
  <si>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</si>
  <si>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</si>
  <si>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</si>
  <si>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</si>
  <si>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</si>
  <si>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</si>
  <si>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</si>
  <si>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</si>
  <si>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</si>
  <si>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</si>
  <si>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</si>
  <si>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</si>
  <si>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</si>
  <si>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</si>
  <si>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</si>
  <si>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</si>
  <si>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</si>
  <si>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</si>
  <si>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</si>
  <si>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</si>
  <si>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</si>
  <si>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</si>
  <si>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</si>
  <si>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</si>
  <si>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</si>
  <si>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</si>
  <si>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</si>
  <si>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</si>
  <si>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</si>
  <si>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</si>
  <si>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</si>
  <si>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</si>
  <si>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</si>
  <si>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</si>
  <si>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</si>
  <si>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</si>
  <si>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</si>
  <si>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</si>
  <si>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</si>
  <si>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</si>
  <si>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</si>
  <si>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</si>
  <si>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</si>
  <si>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</si>
  <si>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</si>
  <si>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</si>
  <si>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</si>
  <si>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</si>
  <si>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</si>
  <si>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</si>
  <si>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</si>
  <si>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</si>
  <si>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</si>
  <si>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</si>
  <si>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</si>
  <si>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</si>
  <si>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</si>
  <si>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</si>
  <si>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</si>
  <si>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</si>
  <si>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</si>
  <si>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</si>
  <si>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</si>
  <si>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</si>
  <si>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</si>
  <si>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</si>
  <si>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</si>
  <si>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</si>
  <si>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</si>
  <si>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</si>
  <si>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</si>
  <si>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</si>
  <si>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</si>
  <si>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</si>
  <si>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</si>
  <si>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</si>
  <si>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</si>
  <si>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</si>
  <si>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</si>
  <si>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</si>
  <si>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</si>
  <si>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</si>
  <si>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</si>
  <si>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</si>
  <si>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</si>
  <si>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</si>
  <si>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</si>
  <si>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</si>
  <si>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</si>
  <si>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</si>
  <si>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</si>
  <si>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</si>
  <si>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</si>
  <si>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</si>
  <si>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</si>
  <si>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</si>
  <si>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</si>
  <si>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</si>
  <si>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</si>
  <si>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</si>
  <si>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</si>
  <si>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</si>
  <si>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</si>
  <si>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</si>
  <si>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</si>
  <si>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</si>
  <si>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</si>
  <si>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</si>
  <si>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</si>
  <si>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</si>
  <si>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</si>
  <si>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</si>
  <si>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</si>
  <si>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</si>
  <si>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</si>
  <si>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</si>
  <si>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</si>
  <si>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</si>
  <si>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</si>
  <si>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</si>
  <si>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</si>
  <si>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</si>
  <si>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</si>
  <si>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</si>
  <si>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</si>
  <si>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</si>
  <si>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</si>
  <si>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</si>
  <si>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</si>
  <si>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</si>
  <si>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</si>
  <si>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</si>
  <si>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</si>
  <si>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</si>
  <si>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</si>
  <si>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</si>
  <si>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</si>
  <si>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</si>
  <si>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</si>
  <si>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</si>
  <si>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</si>
  <si>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</si>
  <si>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</si>
  <si>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</si>
  <si>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</si>
  <si>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</si>
  <si>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</si>
  <si>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</si>
  <si>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</si>
  <si>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</si>
  <si>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</si>
  <si>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</si>
  <si>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</si>
  <si>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</si>
  <si>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</si>
  <si>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</si>
  <si>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</si>
  <si>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</si>
  <si>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</si>
  <si>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</si>
  <si>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</si>
  <si>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</si>
  <si>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</si>
  <si>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</si>
  <si>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</si>
  <si>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</si>
  <si>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</si>
  <si>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</si>
  <si>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</si>
  <si>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</si>
  <si>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</si>
  <si>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</si>
  <si>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</si>
  <si>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</si>
  <si>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</si>
  <si>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</si>
  <si>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</si>
  <si>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</si>
  <si>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</si>
  <si>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</si>
  <si>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</si>
  <si>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</si>
  <si>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</si>
  <si>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</si>
  <si>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</si>
  <si>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</si>
  <si>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</si>
  <si>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</si>
  <si>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</si>
  <si>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</si>
  <si>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</si>
  <si>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</si>
  <si>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</si>
  <si>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</si>
  <si>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</si>
  <si>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</si>
  <si>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</si>
  <si>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</si>
  <si>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</si>
  <si>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</si>
  <si>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</si>
  <si>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</si>
  <si>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</si>
  <si>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</si>
  <si>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</si>
  <si>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</si>
  <si>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</si>
  <si>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</si>
  <si>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</si>
  <si>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</si>
  <si>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</si>
  <si>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</si>
  <si>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</si>
  <si>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</si>
  <si>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</si>
  <si>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</si>
  <si>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</si>
  <si>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</si>
  <si>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</si>
  <si>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</si>
  <si>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</si>
  <si>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</si>
  <si>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</si>
  <si>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</si>
  <si>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</si>
  <si>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</si>
  <si>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</si>
  <si>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</si>
  <si>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</si>
  <si>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</si>
  <si>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</si>
  <si>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</si>
  <si>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</si>
  <si>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</si>
  <si>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</si>
  <si>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</si>
  <si>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</si>
  <si>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</si>
  <si>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</si>
  <si>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</si>
  <si>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</si>
  <si>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</si>
  <si>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</si>
  <si>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</si>
  <si>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</si>
  <si>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</si>
  <si>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</si>
  <si>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</si>
  <si>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</si>
  <si>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</si>
  <si>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</si>
  <si>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</si>
  <si>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</si>
  <si>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</si>
  <si>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</si>
  <si>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</si>
  <si>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</si>
  <si>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</si>
  <si>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</si>
  <si>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</si>
  <si>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</si>
  <si>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</si>
  <si>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</si>
  <si>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</si>
  <si>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</si>
  <si>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</si>
  <si>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</si>
  <si>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</si>
  <si>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</si>
  <si>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</si>
  <si>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</si>
  <si>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</si>
  <si>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</si>
  <si>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</si>
  <si>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</si>
  <si>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</si>
  <si>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</si>
  <si>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</si>
  <si>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</si>
  <si>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</si>
  <si>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</si>
  <si>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</si>
  <si>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</si>
  <si>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</si>
  <si>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</si>
  <si>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</si>
  <si>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</si>
  <si>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</si>
  <si>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</si>
  <si>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</si>
  <si>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</si>
  <si>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</si>
  <si>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</si>
  <si>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</si>
  <si>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</si>
  <si>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</si>
  <si>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</si>
  <si>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</si>
  <si>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</si>
  <si>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</si>
  <si>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</si>
  <si>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</si>
  <si>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</si>
  <si>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</si>
  <si>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</si>
  <si>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</si>
  <si>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</si>
  <si>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</si>
  <si>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</si>
  <si>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</si>
  <si>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</si>
  <si>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</si>
  <si>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</si>
  <si>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</si>
  <si>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</si>
  <si>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</si>
  <si>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</si>
  <si>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</si>
  <si>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</si>
  <si>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</si>
  <si>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</si>
  <si>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</si>
  <si>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</si>
  <si>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</si>
  <si>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</si>
  <si>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</si>
  <si>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</si>
  <si>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</si>
  <si>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</si>
  <si>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</si>
  <si>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</si>
  <si>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</si>
  <si>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</si>
  <si>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</si>
  <si>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</si>
  <si>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</si>
  <si>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</si>
  <si>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</si>
  <si>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</si>
  <si>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</si>
  <si>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</si>
  <si>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</si>
  <si>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</si>
  <si>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</si>
  <si>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</si>
  <si>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</si>
  <si>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</si>
  <si>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</si>
  <si>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</si>
  <si>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</si>
  <si>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</si>
  <si>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</si>
  <si>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</si>
  <si>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</si>
  <si>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</si>
  <si>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</si>
  <si>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</si>
  <si>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</si>
  <si>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</si>
  <si>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</si>
  <si>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</si>
  <si>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</si>
  <si>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</si>
  <si>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</si>
  <si>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</si>
  <si>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</si>
  <si>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</si>
  <si>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</si>
  <si>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</si>
  <si>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</si>
  <si>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</si>
  <si>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</si>
  <si>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</si>
  <si>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</si>
  <si>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</si>
  <si>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</si>
  <si>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</si>
  <si>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</si>
  <si>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</si>
  <si>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</si>
  <si>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</si>
  <si>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</si>
  <si>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</si>
  <si>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</si>
  <si>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</si>
  <si>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</si>
  <si>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</si>
  <si>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</si>
  <si>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</si>
  <si>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</si>
  <si>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</si>
  <si>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</si>
  <si>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</si>
  <si>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</si>
  <si>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</si>
  <si>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</si>
  <si>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</si>
  <si>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</si>
  <si>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</si>
  <si>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</si>
  <si>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</si>
  <si>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</si>
  <si>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</si>
  <si>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</si>
  <si>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</si>
  <si>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</si>
  <si>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</si>
  <si>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</si>
  <si>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</si>
  <si>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</si>
  <si>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</si>
  <si>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</si>
  <si>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</si>
  <si>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</si>
  <si>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</si>
  <si>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</si>
  <si>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</si>
  <si>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</si>
  <si>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</si>
  <si>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</si>
  <si>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</si>
  <si>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</si>
  <si>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</si>
  <si>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</si>
  <si>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</si>
  <si>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</si>
  <si>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</si>
  <si>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</si>
  <si>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</si>
  <si>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</si>
  <si>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</si>
  <si>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</si>
  <si>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</si>
  <si>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</si>
  <si>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</si>
  <si>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</si>
  <si>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</si>
  <si>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</si>
  <si>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</si>
  <si>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</si>
  <si>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</si>
  <si>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</si>
  <si>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</si>
  <si>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</si>
  <si>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</si>
  <si>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</si>
  <si>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</si>
  <si>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</si>
  <si>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</si>
  <si>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</si>
  <si>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</si>
  <si>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</si>
  <si>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</si>
  <si>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</si>
  <si>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</si>
  <si>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</si>
  <si>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</si>
  <si>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</si>
  <si>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</si>
  <si>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</si>
  <si>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</si>
  <si>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</si>
  <si>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</si>
  <si>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</si>
  <si>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</si>
  <si>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</si>
  <si>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</si>
  <si>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</si>
  <si>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</si>
  <si>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</si>
  <si>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</si>
  <si>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</si>
  <si>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</si>
  <si>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</si>
  <si>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</si>
  <si>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</si>
  <si>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</si>
  <si>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</si>
  <si>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</si>
  <si>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</si>
  <si>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</si>
  <si>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</si>
  <si>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</si>
  <si>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</si>
  <si>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</si>
  <si>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</si>
  <si>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</si>
  <si>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</si>
  <si>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</si>
  <si>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</si>
  <si>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</si>
  <si>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</si>
  <si>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</si>
  <si>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</si>
  <si>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</si>
  <si>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</si>
  <si>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</si>
  <si>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</si>
  <si>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</si>
  <si>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</si>
  <si>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</si>
  <si>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</si>
  <si>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</si>
  <si>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</si>
  <si>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</si>
  <si>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</si>
  <si>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</si>
  <si>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</si>
  <si>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</si>
  <si>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</si>
  <si>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</si>
  <si>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</si>
  <si>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</si>
  <si>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</si>
  <si>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</si>
  <si>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</si>
  <si>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</si>
  <si>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</si>
  <si>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</si>
  <si>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</si>
  <si>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</si>
  <si>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</si>
  <si>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</si>
  <si>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</si>
  <si>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</si>
  <si>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</si>
  <si>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</si>
  <si>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</si>
  <si>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</si>
  <si>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</si>
  <si>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</si>
  <si>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</si>
  <si>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</si>
  <si>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</si>
  <si>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</si>
  <si>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</si>
  <si>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</si>
  <si>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</si>
  <si>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</si>
  <si>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</si>
  <si>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</si>
  <si>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</si>
  <si>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</si>
  <si>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</si>
  <si>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</si>
  <si>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</si>
  <si>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</si>
  <si>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</si>
  <si>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</si>
  <si>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</si>
  <si>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</si>
  <si>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</si>
  <si>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</si>
  <si>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</si>
  <si>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</si>
  <si>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</si>
  <si>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</si>
  <si>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</si>
  <si>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</si>
  <si>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</si>
  <si>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</si>
  <si>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</si>
  <si>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</si>
  <si>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</si>
  <si>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</si>
  <si>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</si>
  <si>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</si>
  <si>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</si>
  <si>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</si>
  <si>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</si>
  <si>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</si>
  <si>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</si>
  <si>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</si>
  <si>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</si>
  <si>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</si>
  <si>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</si>
  <si>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</si>
  <si>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</si>
  <si>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</si>
  <si>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</si>
  <si>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</si>
  <si>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</si>
  <si>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</si>
  <si>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</si>
  <si>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</si>
  <si>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</si>
  <si>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</si>
  <si>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</si>
  <si>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</si>
  <si>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</si>
  <si>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</si>
  <si>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</si>
  <si>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</si>
  <si>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</si>
  <si>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</si>
  <si>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</si>
  <si>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</si>
  <si>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</si>
  <si>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</si>
  <si>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</si>
  <si>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</si>
  <si>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</si>
  <si>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</si>
  <si>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</si>
  <si>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</si>
  <si>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</si>
  <si>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</si>
  <si>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</si>
  <si>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</si>
  <si>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</si>
  <si>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</si>
  <si>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</si>
  <si>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</si>
  <si>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</si>
  <si>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</si>
  <si>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</si>
  <si>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</si>
  <si>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</si>
  <si>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</si>
  <si>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</si>
  <si>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</si>
  <si>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</si>
  <si>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</si>
  <si>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</si>
  <si>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</si>
  <si>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</si>
  <si>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</si>
  <si>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</si>
  <si>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</si>
  <si>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</si>
  <si>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</si>
  <si>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</si>
  <si>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</si>
  <si>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</si>
  <si>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</si>
  <si>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</si>
  <si>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</si>
  <si>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</si>
  <si>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</si>
  <si>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</si>
  <si>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</si>
  <si>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</si>
  <si>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</si>
  <si>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</si>
  <si>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</si>
  <si>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</si>
  <si>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</si>
  <si>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</si>
  <si>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</si>
  <si>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</si>
  <si>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</si>
  <si>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</si>
  <si>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</si>
  <si>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</si>
  <si>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</si>
  <si>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</si>
  <si>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</si>
  <si>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</si>
  <si>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</si>
  <si>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</si>
  <si>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</si>
  <si>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</si>
  <si>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</si>
  <si>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</si>
  <si>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</si>
  <si>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</si>
  <si>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</si>
  <si>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</si>
  <si>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</si>
  <si>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</si>
  <si>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</si>
  <si>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</si>
  <si>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</si>
  <si>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</si>
  <si>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</si>
  <si>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</si>
  <si>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</si>
  <si>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</si>
  <si>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</si>
  <si>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</si>
  <si>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</si>
  <si>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</si>
  <si>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</si>
  <si>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</si>
  <si>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</si>
  <si>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</si>
  <si>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</si>
  <si>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</si>
  <si>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</si>
  <si>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</si>
  <si>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</si>
  <si>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</si>
  <si>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</si>
  <si>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</si>
  <si>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</si>
  <si>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</si>
  <si>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</si>
  <si>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</si>
  <si>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</si>
  <si>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</si>
  <si>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</si>
  <si>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</si>
  <si>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</si>
  <si>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</si>
  <si>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</si>
  <si>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</si>
  <si>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</si>
  <si>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</si>
  <si>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</si>
  <si>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</si>
  <si>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</si>
  <si>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</si>
  <si>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</si>
  <si>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</si>
  <si>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</si>
  <si>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</si>
  <si>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</si>
  <si>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</si>
  <si>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</si>
  <si>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</si>
  <si>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</si>
  <si>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</si>
  <si>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</si>
  <si>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</si>
  <si>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</si>
  <si>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</si>
  <si>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</si>
  <si>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</si>
  <si>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</si>
  <si>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</si>
  <si>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</si>
  <si>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</si>
  <si>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</si>
  <si>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</si>
  <si>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</si>
  <si>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</si>
  <si>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</si>
  <si>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</si>
  <si>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</si>
  <si>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</si>
  <si>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</si>
  <si>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</si>
  <si>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</si>
  <si>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</si>
  <si>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</si>
  <si>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</si>
  <si>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</si>
  <si>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</si>
  <si>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</si>
  <si>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</si>
  <si>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</si>
  <si>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</si>
  <si>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</si>
  <si>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</si>
  <si>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</si>
  <si>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</si>
  <si>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</si>
  <si>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</si>
  <si>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</si>
  <si>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</si>
  <si>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</si>
  <si>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</si>
  <si>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</si>
  <si>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</si>
  <si>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</si>
  <si>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</si>
  <si>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</si>
  <si>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</si>
  <si>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</si>
  <si>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</si>
  <si>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</si>
  <si>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</si>
  <si>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</si>
  <si>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</si>
  <si>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</si>
  <si>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</si>
  <si>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</si>
  <si>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</si>
  <si>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</si>
  <si>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</si>
  <si>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</si>
  <si>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</si>
  <si>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</si>
  <si>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</si>
  <si>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</si>
  <si>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</si>
  <si>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</si>
  <si>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</si>
  <si>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</si>
  <si>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</si>
  <si>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</si>
  <si>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</si>
  <si>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</si>
  <si>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</si>
  <si>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</si>
  <si>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</si>
  <si>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</si>
  <si>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</si>
  <si>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</si>
  <si>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</si>
  <si>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</si>
  <si>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</si>
  <si>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</si>
  <si>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</si>
  <si>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</si>
  <si>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</si>
  <si>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</si>
  <si>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</si>
  <si>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</si>
  <si>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</si>
  <si>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</si>
  <si>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</si>
  <si>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</si>
  <si>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</si>
  <si>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</si>
  <si>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</si>
  <si>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</si>
  <si>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</si>
  <si>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</si>
  <si>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</si>
  <si>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</si>
  <si>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</si>
  <si>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</si>
  <si>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</si>
  <si>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</si>
  <si>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</si>
  <si>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</si>
  <si>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</si>
  <si>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</si>
  <si>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</si>
  <si>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</si>
  <si>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</si>
  <si>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</si>
  <si>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</si>
  <si>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</si>
  <si>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</si>
  <si>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</si>
  <si>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</si>
  <si>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</si>
  <si>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</si>
  <si>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</si>
  <si>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</si>
  <si>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</si>
  <si>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</si>
  <si>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</si>
  <si>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</si>
  <si>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</si>
  <si>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</si>
  <si>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</si>
  <si>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</si>
  <si>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</si>
  <si>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</si>
  <si>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</si>
  <si>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</si>
  <si>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</si>
  <si>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</si>
  <si>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</si>
  <si>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</si>
  <si>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</si>
  <si>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</si>
  <si>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</si>
  <si>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</si>
  <si>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</si>
  <si>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</si>
  <si>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</si>
  <si>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</si>
  <si>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</si>
  <si>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</si>
  <si>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</si>
  <si>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</si>
  <si>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</si>
  <si>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</si>
  <si>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</si>
  <si>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</si>
  <si>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</si>
  <si>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</si>
  <si>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</si>
  <si>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</si>
  <si>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</si>
  <si>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</si>
  <si>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</si>
  <si>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</si>
  <si>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</si>
  <si>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</si>
  <si>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</si>
  <si>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</si>
  <si>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</si>
  <si>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</si>
  <si>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</si>
  <si>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</si>
  <si>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</si>
  <si>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</si>
  <si>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</si>
  <si>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</si>
  <si>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</si>
  <si>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</si>
  <si>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</si>
  <si>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</si>
  <si>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</si>
  <si>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</si>
  <si>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</si>
  <si>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</si>
  <si>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</si>
  <si>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</si>
  <si>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</si>
  <si>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</si>
  <si>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</si>
  <si>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</si>
  <si>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</si>
  <si>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</si>
  <si>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</si>
  <si>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</si>
  <si>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</si>
  <si>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</si>
  <si>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</si>
  <si>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</si>
  <si>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</si>
  <si>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</si>
  <si>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</si>
  <si>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</si>
  <si>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</si>
  <si>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</si>
  <si>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</si>
  <si>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</si>
  <si>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</si>
  <si>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</si>
  <si>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</si>
  <si>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</si>
  <si>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</si>
  <si>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</si>
  <si>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</si>
  <si>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</si>
  <si>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</si>
  <si>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</si>
  <si>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</si>
  <si>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</si>
  <si>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</si>
  <si>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</si>
  <si>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</si>
  <si>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</si>
  <si>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</si>
  <si>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</si>
  <si>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</si>
  <si>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</si>
  <si>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</si>
  <si>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</si>
  <si>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</si>
  <si>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</si>
  <si>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</si>
  <si>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</si>
  <si>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</si>
  <si>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</si>
  <si>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</si>
  <si>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</si>
  <si>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</si>
  <si>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</si>
  <si>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</si>
  <si>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</si>
  <si>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</si>
  <si>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</si>
  <si>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</si>
  <si>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</si>
  <si>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</si>
  <si>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</si>
  <si>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</si>
  <si>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</si>
  <si>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</si>
  <si>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</si>
  <si>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</si>
  <si>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</si>
  <si>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</si>
  <si>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</si>
  <si>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</si>
  <si>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</si>
  <si>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</si>
  <si>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</si>
  <si>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</si>
  <si>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</si>
  <si>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</si>
  <si>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</si>
  <si>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</si>
  <si>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</si>
  <si>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</si>
  <si>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</si>
  <si>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</si>
  <si>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</si>
  <si>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</si>
  <si>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</si>
  <si>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</si>
  <si>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</si>
  <si>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</si>
  <si>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</si>
  <si>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</si>
  <si>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</si>
  <si>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</si>
  <si>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</si>
  <si>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</si>
  <si>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</si>
  <si>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</si>
  <si>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</si>
  <si>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</si>
  <si>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</si>
  <si>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</si>
  <si>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</si>
  <si>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</si>
  <si>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</si>
  <si>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</si>
  <si>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</si>
  <si>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</si>
  <si>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</si>
  <si>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</si>
  <si>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</si>
  <si>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</si>
  <si>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</si>
  <si>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</si>
  <si>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</si>
  <si>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</si>
  <si>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</si>
  <si>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</si>
  <si>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</si>
  <si>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</si>
  <si>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</si>
  <si>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</si>
  <si>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</si>
  <si>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</si>
  <si>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</si>
  <si>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</si>
  <si>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</si>
  <si>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</si>
  <si>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</si>
  <si>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</si>
  <si>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</si>
  <si>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</si>
  <si>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</si>
  <si>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</si>
  <si>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</si>
  <si>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</si>
  <si>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</si>
  <si>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</si>
  <si>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</si>
  <si>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</si>
  <si>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</si>
  <si>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</si>
  <si>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</si>
  <si>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</si>
  <si>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</si>
  <si>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</si>
  <si>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</si>
  <si>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</si>
  <si>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</si>
  <si>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</si>
  <si>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</si>
  <si>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</si>
  <si>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</si>
  <si>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</si>
  <si>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</si>
  <si>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</si>
  <si>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</si>
  <si>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</si>
  <si>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</si>
  <si>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</si>
  <si>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</si>
  <si>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</si>
  <si>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</si>
  <si>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</si>
  <si>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</si>
  <si>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</si>
  <si>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</si>
  <si>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</si>
  <si>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</si>
  <si>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</si>
  <si>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</si>
  <si>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</si>
  <si>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</si>
  <si>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</si>
  <si>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</si>
  <si>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</si>
  <si>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</si>
  <si>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</si>
  <si>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</si>
  <si>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</si>
  <si>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</si>
  <si>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</si>
  <si>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</si>
  <si>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</si>
  <si>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</si>
  <si>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</si>
  <si>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</si>
  <si>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</si>
  <si>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</si>
  <si>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</si>
  <si>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</si>
  <si>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</si>
  <si>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</si>
  <si>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</si>
  <si>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</si>
  <si>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</si>
  <si>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</si>
  <si>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</si>
  <si>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</si>
  <si>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</si>
  <si>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</si>
  <si>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</si>
  <si>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</si>
  <si>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</si>
  <si>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</si>
  <si>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</si>
  <si>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</si>
  <si>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</si>
  <si>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</si>
  <si>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</si>
  <si>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</si>
  <si>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</si>
  <si>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</si>
  <si>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</si>
  <si>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</si>
  <si>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</si>
  <si>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</si>
  <si>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</si>
  <si>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</si>
  <si>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</si>
  <si>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</si>
  <si>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</si>
  <si>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</si>
  <si>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</si>
  <si>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</si>
  <si>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</si>
  <si>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</si>
  <si>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</si>
  <si>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</si>
  <si>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</si>
  <si>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</si>
  <si>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</si>
  <si>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</si>
  <si>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</si>
  <si>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</si>
  <si>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</si>
  <si>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</si>
  <si>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</si>
  <si>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</si>
  <si>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</si>
  <si>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</si>
  <si>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</si>
  <si>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</si>
  <si>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</si>
  <si>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</si>
  <si>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</si>
  <si>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</si>
  <si>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</si>
  <si>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</si>
  <si>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</si>
  <si>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</si>
  <si>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</si>
  <si>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</si>
  <si>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</si>
  <si>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</si>
  <si>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</si>
  <si>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</si>
  <si>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</si>
  <si>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</si>
  <si>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</si>
  <si>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</si>
  <si>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</si>
  <si>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</si>
  <si>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</si>
  <si>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</si>
  <si>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</si>
  <si>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</si>
  <si>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</si>
  <si>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</si>
  <si>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</si>
  <si>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</si>
  <si>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</si>
  <si>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</si>
  <si>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</si>
  <si>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</si>
  <si>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</si>
  <si>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</si>
  <si>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</si>
  <si>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</si>
  <si>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</si>
  <si>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</si>
  <si>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</si>
  <si>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</si>
  <si>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</si>
  <si>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</si>
  <si>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</si>
  <si>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</si>
  <si>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</si>
  <si>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</si>
  <si>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</si>
  <si>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</si>
  <si>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</si>
  <si>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</si>
  <si>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</si>
  <si>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</si>
  <si>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</si>
  <si>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</si>
  <si>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</si>
  <si>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</si>
  <si>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</si>
  <si>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</si>
  <si>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</si>
  <si>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</si>
  <si>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</si>
  <si>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</si>
  <si>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</si>
  <si>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</si>
  <si>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</si>
  <si>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</si>
  <si>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</si>
  <si>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</si>
  <si>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</si>
  <si>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</si>
  <si>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</si>
  <si>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</si>
  <si>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</si>
  <si>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</si>
  <si>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</si>
  <si>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</si>
  <si>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</si>
  <si>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</si>
  <si>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</si>
  <si>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</si>
  <si>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</si>
  <si>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</si>
  <si>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</si>
  <si>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</si>
  <si>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</si>
  <si>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</si>
  <si>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</si>
  <si>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</si>
  <si>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</si>
  <si>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</si>
  <si>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</si>
  <si>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</si>
  <si>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</si>
  <si>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</si>
  <si>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</si>
  <si>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</si>
  <si>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</si>
  <si>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</si>
  <si>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</si>
  <si>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</si>
  <si>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</si>
  <si>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</si>
  <si>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</si>
  <si>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</si>
  <si>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</si>
  <si>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</si>
  <si>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</si>
  <si>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</si>
  <si>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</si>
  <si>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</si>
  <si>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</si>
  <si>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</si>
  <si>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</si>
  <si>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</si>
  <si>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</si>
  <si>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</si>
  <si>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</si>
  <si>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</si>
  <si>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</si>
  <si>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</si>
  <si>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</si>
  <si>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</si>
  <si>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</si>
  <si>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</si>
  <si>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</si>
  <si>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</si>
  <si>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</si>
  <si>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</si>
  <si>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</si>
  <si>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</si>
  <si>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</si>
  <si>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</si>
  <si>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</si>
  <si>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</si>
  <si>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</si>
  <si>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</si>
  <si>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</si>
  <si>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</si>
  <si>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</si>
  <si>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</si>
  <si>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</si>
  <si>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</si>
  <si>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</si>
  <si>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</si>
  <si>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</si>
  <si>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</si>
  <si>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</si>
  <si>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</si>
  <si>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</si>
  <si>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</si>
  <si>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</si>
  <si>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</si>
  <si>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</si>
  <si>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</si>
  <si>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</si>
  <si>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</si>
  <si>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</si>
  <si>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</si>
  <si>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</si>
  <si>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</si>
  <si>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</si>
  <si>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</si>
  <si>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</si>
  <si>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</si>
  <si>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</si>
  <si>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</si>
  <si>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</si>
  <si>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</si>
  <si>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</si>
  <si>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</si>
  <si>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</si>
  <si>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</si>
  <si>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</si>
  <si>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</si>
  <si>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</si>
  <si>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</si>
  <si>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</si>
  <si>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</si>
  <si>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</si>
  <si>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</si>
  <si>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</si>
  <si>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</si>
  <si>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</si>
  <si>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</si>
  <si>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</si>
  <si>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</si>
  <si>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</si>
  <si>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</si>
  <si>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</si>
  <si>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</si>
  <si>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</si>
  <si>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</si>
  <si>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</si>
  <si>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</si>
  <si>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</si>
  <si>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</si>
  <si>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</si>
  <si>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</si>
  <si>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</si>
  <si>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</si>
  <si>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</si>
  <si>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</si>
  <si>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</si>
  <si>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</si>
  <si>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</si>
  <si>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</si>
  <si>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</si>
  <si>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</si>
  <si>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</si>
  <si>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</si>
  <si>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</si>
  <si>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</si>
  <si>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</si>
  <si>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</si>
  <si>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</si>
  <si>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</si>
  <si>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</si>
  <si>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</si>
  <si>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</si>
  <si>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</si>
  <si>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</si>
  <si>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</si>
  <si>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</si>
  <si>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</si>
  <si>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</si>
  <si>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</si>
  <si>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</si>
  <si>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</si>
  <si>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</si>
  <si>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</si>
  <si>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</si>
  <si>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</si>
  <si>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</si>
  <si>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</si>
  <si>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</si>
  <si>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</si>
  <si>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</si>
  <si>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</si>
  <si>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</si>
  <si>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</si>
  <si>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</si>
  <si>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</si>
  <si>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</si>
  <si>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</si>
  <si>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</si>
  <si>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</si>
  <si>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</si>
  <si>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</si>
  <si>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</si>
  <si>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</si>
  <si>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</si>
  <si>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</si>
  <si>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</si>
  <si>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</si>
  <si>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</si>
  <si>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</si>
  <si>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</si>
  <si>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</si>
  <si>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</si>
  <si>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</si>
  <si>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</si>
  <si>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</si>
  <si>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</si>
  <si>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</si>
  <si>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</si>
  <si>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</si>
  <si>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</si>
  <si>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</si>
  <si>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</si>
  <si>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</si>
  <si>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</si>
  <si>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</si>
  <si>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</si>
  <si>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</si>
  <si>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</si>
  <si>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</si>
  <si>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</si>
  <si>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</si>
  <si>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</si>
  <si>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</si>
  <si>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</si>
  <si>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</si>
  <si>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</si>
  <si>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</si>
  <si>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</si>
  <si>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</si>
  <si>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</si>
  <si>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</si>
  <si>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</si>
  <si>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</si>
  <si>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</si>
  <si>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</si>
  <si>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</si>
  <si>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</si>
  <si>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</si>
  <si>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</si>
  <si>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</si>
  <si>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</si>
  <si>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</si>
  <si>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</si>
  <si>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</si>
  <si>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</si>
  <si>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</si>
  <si>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</si>
  <si>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</si>
  <si>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</si>
  <si>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</si>
  <si>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</si>
  <si>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</si>
  <si>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</si>
  <si>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</si>
  <si>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</si>
  <si>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</si>
  <si>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</si>
  <si>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</si>
  <si>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</si>
  <si>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</si>
  <si>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</si>
  <si>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</si>
  <si>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</si>
  <si>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</si>
  <si>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</si>
  <si>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</si>
  <si>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</si>
  <si>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</si>
  <si>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</si>
  <si>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</si>
  <si>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</si>
  <si>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</si>
  <si>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</si>
  <si>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</si>
  <si>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</si>
  <si>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</si>
  <si>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</si>
  <si>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</si>
  <si>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</si>
  <si>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</si>
  <si>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</si>
  <si>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</si>
  <si>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</si>
  <si>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</si>
  <si>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</si>
  <si>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</si>
  <si>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</si>
  <si>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</si>
  <si>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</si>
  <si>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</si>
  <si>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</si>
  <si>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</si>
  <si>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</si>
  <si>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</si>
  <si>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</si>
  <si>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</si>
  <si>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</si>
  <si>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</si>
  <si>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</si>
  <si>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</si>
  <si>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</si>
  <si>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</si>
  <si>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</si>
  <si>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</si>
  <si>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</si>
  <si>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</si>
  <si>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</si>
  <si>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</si>
  <si>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</si>
  <si>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</si>
  <si>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</si>
  <si>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</si>
  <si>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</si>
  <si>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</si>
  <si>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</si>
  <si>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</si>
  <si>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</si>
  <si>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</si>
  <si>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</si>
  <si>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</si>
  <si>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</si>
  <si>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</si>
  <si>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</si>
  <si>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</si>
  <si>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</si>
  <si>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</si>
  <si>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</si>
  <si>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</si>
  <si>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</si>
  <si>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</si>
  <si>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</si>
  <si>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</si>
  <si>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</si>
  <si>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</si>
  <si>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</si>
  <si>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</si>
  <si>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</si>
  <si>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</si>
  <si>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</si>
  <si>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</si>
  <si>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</si>
  <si>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</si>
  <si>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</si>
  <si>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</si>
  <si>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</si>
  <si>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</si>
  <si>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</si>
  <si>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</si>
  <si>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</si>
  <si>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</si>
  <si>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</si>
  <si>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</si>
  <si>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</si>
  <si>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</si>
  <si>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</si>
  <si>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</si>
  <si>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</si>
  <si>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</si>
  <si>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</si>
  <si>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</si>
  <si>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</si>
  <si>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</si>
  <si>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</si>
  <si>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</si>
  <si>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</si>
  <si>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</si>
  <si>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</si>
  <si>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</si>
  <si>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</si>
  <si>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</si>
  <si>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</si>
  <si>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</si>
  <si>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</si>
  <si>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</si>
  <si>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</si>
  <si>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</si>
  <si>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</si>
  <si>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</si>
  <si>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</si>
  <si>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</si>
  <si>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</si>
  <si>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</si>
  <si>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</si>
  <si>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</si>
  <si>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</si>
  <si>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</si>
  <si>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</si>
  <si>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</si>
  <si>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</si>
  <si>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</si>
  <si>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</si>
  <si>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</si>
  <si>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</si>
  <si>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</si>
  <si>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</si>
  <si>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</si>
  <si>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</si>
  <si>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</si>
  <si>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</si>
  <si>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</si>
  <si>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</si>
  <si>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</si>
  <si>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</si>
  <si>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</si>
  <si>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</si>
  <si>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</si>
  <si>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</si>
  <si>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</si>
  <si>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</si>
  <si>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</si>
  <si>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</si>
  <si>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</si>
  <si>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</si>
  <si>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</si>
  <si>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</si>
  <si>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</si>
  <si>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</si>
  <si>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</si>
  <si>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</si>
  <si>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</si>
  <si>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</si>
  <si>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</si>
  <si>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</si>
  <si>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</si>
  <si>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</si>
  <si>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</si>
  <si>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</si>
  <si>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</si>
  <si>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</si>
  <si>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</si>
  <si>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</si>
  <si>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</si>
  <si>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</si>
  <si>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</si>
  <si>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</si>
  <si>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</si>
  <si>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</si>
  <si>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</si>
  <si>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</si>
  <si>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</si>
  <si>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</si>
  <si>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</si>
  <si>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</si>
  <si>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</si>
  <si>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</si>
  <si>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</si>
  <si>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</si>
  <si>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</si>
  <si>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</si>
  <si>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</si>
  <si>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</si>
  <si>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</si>
  <si>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</si>
  <si>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</si>
  <si>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</si>
  <si>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</si>
  <si>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</si>
  <si>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</si>
  <si>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</si>
  <si>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</si>
  <si>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</si>
  <si>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</si>
  <si>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</si>
  <si>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</si>
  <si>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</si>
  <si>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</si>
  <si>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</si>
  <si>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</si>
  <si>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</si>
  <si>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</si>
  <si>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</si>
  <si>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</si>
  <si>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</si>
  <si>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</si>
  <si>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</si>
  <si>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</si>
  <si>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</si>
  <si>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</si>
  <si>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</si>
  <si>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</si>
  <si>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</si>
  <si>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</si>
  <si>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</si>
  <si>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</si>
  <si>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</si>
  <si>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</si>
  <si>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</si>
  <si>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</si>
  <si>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</si>
  <si>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</si>
  <si>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</si>
  <si>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</si>
  <si>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</si>
  <si>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</si>
  <si>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</si>
  <si>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</si>
  <si>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</si>
  <si>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</si>
  <si>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</si>
  <si>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</si>
  <si>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</si>
  <si>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</si>
  <si>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</si>
  <si>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</si>
  <si>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</si>
  <si>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</si>
  <si>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</si>
  <si>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</si>
  <si>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</si>
  <si>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</si>
  <si>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</si>
  <si>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</si>
  <si>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</si>
  <si>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</si>
  <si>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</si>
  <si>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</si>
  <si>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</si>
  <si>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</si>
  <si>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</si>
  <si>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</si>
  <si>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</si>
  <si>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</si>
  <si>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</si>
  <si>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</si>
  <si>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</si>
  <si>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</si>
  <si>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</si>
  <si>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</si>
  <si>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</si>
  <si>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</si>
  <si>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</si>
  <si>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</si>
  <si>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</si>
  <si>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</si>
  <si>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</si>
  <si>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</si>
  <si>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</si>
  <si>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</si>
  <si>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</si>
  <si>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</si>
  <si>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</si>
  <si>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</si>
  <si>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</si>
  <si>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</si>
  <si>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</si>
  <si>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</si>
  <si>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</si>
  <si>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</si>
  <si>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</si>
  <si>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</si>
  <si>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</si>
  <si>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</si>
  <si>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</si>
  <si>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</si>
  <si>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</si>
  <si>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</si>
  <si>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</si>
  <si>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</si>
  <si>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</si>
  <si>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</si>
  <si>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</si>
  <si>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</si>
  <si>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</si>
  <si>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</si>
  <si>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</si>
  <si>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</si>
  <si>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</si>
  <si>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</si>
  <si>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</si>
  <si>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</si>
  <si>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</si>
  <si>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</si>
  <si>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</si>
  <si>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</si>
  <si>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</si>
  <si>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</si>
  <si>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</si>
  <si>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</si>
  <si>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</si>
  <si>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</si>
  <si>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</si>
  <si>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</si>
  <si>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</si>
  <si>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</si>
  <si>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</si>
  <si>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</si>
  <si>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</si>
  <si>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</si>
  <si>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</si>
  <si>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</si>
  <si>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</si>
  <si>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</si>
  <si>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</si>
  <si>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</si>
  <si>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</si>
  <si>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</si>
  <si>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</si>
  <si>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</si>
  <si>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</si>
  <si>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</si>
  <si>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</si>
  <si>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</si>
  <si>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</si>
  <si>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</si>
  <si>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</si>
  <si>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</si>
  <si>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</si>
  <si>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</si>
  <si>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</si>
  <si>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</si>
  <si>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</si>
  <si>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</si>
  <si>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</si>
  <si>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</si>
  <si>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</si>
  <si>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</si>
  <si>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</si>
  <si>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</si>
  <si>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</si>
  <si>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</si>
  <si>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</si>
  <si>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</si>
  <si>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</si>
  <si>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</si>
  <si>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</si>
  <si>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</si>
  <si>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</si>
  <si>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</si>
  <si>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</si>
  <si>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</si>
  <si>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</si>
  <si>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</si>
  <si>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</si>
  <si>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</si>
  <si>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</si>
  <si>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</si>
  <si>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</si>
  <si>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</si>
  <si>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</si>
  <si>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</si>
  <si>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</si>
  <si>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</si>
  <si>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</si>
  <si>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</si>
  <si>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</si>
  <si>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</si>
  <si>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</si>
  <si>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</si>
  <si>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</si>
  <si>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</si>
  <si>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</si>
  <si>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</si>
  <si>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</si>
  <si>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</si>
  <si>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</si>
  <si>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</si>
  <si>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</si>
  <si>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</si>
  <si>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</si>
  <si>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</si>
  <si>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</si>
  <si>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</si>
  <si>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</si>
  <si>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</si>
  <si>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</si>
  <si>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</si>
  <si>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</si>
  <si>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</si>
  <si>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</si>
  <si>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</si>
  <si>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</si>
  <si>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</si>
  <si>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</si>
  <si>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</si>
  <si>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</si>
  <si>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</si>
  <si>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</si>
  <si>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</si>
  <si>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</si>
  <si>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</si>
  <si>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</si>
  <si>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</si>
  <si>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</si>
  <si>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</si>
  <si>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</si>
  <si>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</si>
  <si>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</si>
  <si>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</si>
  <si>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</si>
  <si>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</si>
  <si>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</si>
  <si>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</si>
  <si>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</si>
  <si>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</si>
  <si>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</si>
  <si>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</si>
  <si>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</si>
  <si>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</si>
  <si>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</si>
  <si>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</si>
  <si>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</si>
  <si>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</si>
  <si>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</si>
  <si>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</si>
  <si>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</si>
  <si>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</si>
  <si>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</si>
  <si>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</si>
  <si>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</si>
  <si>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</si>
  <si>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</si>
  <si>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</si>
  <si>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</si>
  <si>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</si>
  <si>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</si>
  <si>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</si>
  <si>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</si>
  <si>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</si>
  <si>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</si>
  <si>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</si>
  <si>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</si>
  <si>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</si>
  <si>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</si>
  <si>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</si>
  <si>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</si>
  <si>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</si>
  <si>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</si>
  <si>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</si>
  <si>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</si>
  <si>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</si>
  <si>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</si>
  <si>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</si>
  <si>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</si>
  <si>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</si>
  <si>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</si>
  <si>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</si>
  <si>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</si>
  <si>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</si>
  <si>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</si>
  <si>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</si>
  <si>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</si>
  <si>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</si>
  <si>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</si>
  <si>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</si>
  <si>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</si>
  <si>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</si>
  <si>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</si>
  <si>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</si>
  <si>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</si>
  <si>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</si>
  <si>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</si>
  <si>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</si>
  <si>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</si>
  <si>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</si>
  <si>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</si>
  <si>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</si>
  <si>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</si>
  <si>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</si>
  <si>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</si>
  <si>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</si>
  <si>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</si>
  <si>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</si>
  <si>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</si>
  <si>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</si>
  <si>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</si>
  <si>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</si>
  <si>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</si>
  <si>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</si>
  <si>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</si>
  <si>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</si>
  <si>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</si>
  <si>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</si>
  <si>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</si>
  <si>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</si>
  <si>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</si>
  <si>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</si>
  <si>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</si>
  <si>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</si>
  <si>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</si>
  <si>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</si>
  <si>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</si>
  <si>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</si>
  <si>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</si>
  <si>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</si>
  <si>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</si>
  <si>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</si>
  <si>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</si>
  <si>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</si>
  <si>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</si>
  <si>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</si>
  <si>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</si>
  <si>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</si>
  <si>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</si>
  <si>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</si>
  <si>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</si>
  <si>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</si>
  <si>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</si>
  <si>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</si>
  <si>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</si>
  <si>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</si>
  <si>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</si>
  <si>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</si>
  <si>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</si>
  <si>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</si>
  <si>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</si>
  <si>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</si>
  <si>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</si>
  <si>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</si>
  <si>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</si>
  <si>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</si>
  <si>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</si>
  <si>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</si>
  <si>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</si>
  <si>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</si>
  <si>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</si>
  <si>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</si>
  <si>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</si>
  <si>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</si>
  <si>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</si>
  <si>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</si>
  <si>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</si>
  <si>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</si>
  <si>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</si>
  <si>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</si>
  <si>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</si>
  <si>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</si>
  <si>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</si>
  <si>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</si>
  <si>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</si>
  <si>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</si>
  <si>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</si>
  <si>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</si>
  <si>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</si>
  <si>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</si>
  <si>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</si>
  <si>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</si>
  <si>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</si>
  <si>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</si>
  <si>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</si>
  <si>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</si>
  <si>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</si>
  <si>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</si>
  <si>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</si>
  <si>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</si>
  <si>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</si>
  <si>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</si>
  <si>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</si>
  <si>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</si>
  <si>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</si>
  <si>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</si>
  <si>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</si>
  <si>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</si>
  <si>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</si>
  <si>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</si>
  <si>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</si>
  <si>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</si>
  <si>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</si>
  <si>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</si>
  <si>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</si>
  <si>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</si>
  <si>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</si>
  <si>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</si>
  <si>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</si>
  <si>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</si>
  <si>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</si>
  <si>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</si>
  <si>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</si>
  <si>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</si>
  <si>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</si>
  <si>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</si>
  <si>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</si>
  <si>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</si>
  <si>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</si>
  <si>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</si>
  <si>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</si>
  <si>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</si>
  <si>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</si>
  <si>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</si>
  <si>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</si>
  <si>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</si>
  <si>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</si>
  <si>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</si>
  <si>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</si>
  <si>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</si>
  <si>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</si>
  <si>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</si>
  <si>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</si>
  <si>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</si>
  <si>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</si>
  <si>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</si>
  <si>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</si>
  <si>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</si>
  <si>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</si>
  <si>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</si>
  <si>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</si>
  <si>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</si>
  <si>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</si>
  <si>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</si>
  <si>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</si>
  <si>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</si>
  <si>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</si>
  <si>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</si>
  <si>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</si>
  <si>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</si>
  <si>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</si>
  <si>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</si>
  <si>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</si>
  <si>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</si>
  <si>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</si>
  <si>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</si>
  <si>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</si>
  <si>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</si>
  <si>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</si>
  <si>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</si>
  <si>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</si>
  <si>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</si>
  <si>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</si>
  <si>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</si>
  <si>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</si>
  <si>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</si>
  <si>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</si>
  <si>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</si>
  <si>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</si>
  <si>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</si>
  <si>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</si>
  <si>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</si>
  <si>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</si>
  <si>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</si>
  <si>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</si>
  <si>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</si>
  <si>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</si>
  <si>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</si>
  <si>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</si>
  <si>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</si>
  <si>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</si>
  <si>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</si>
  <si>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</si>
  <si>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</si>
  <si>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</si>
  <si>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</si>
  <si>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</si>
  <si>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</si>
  <si>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</si>
  <si>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</si>
  <si>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</si>
  <si>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</si>
  <si>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</si>
  <si>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</si>
  <si>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</si>
  <si>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</si>
  <si>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</si>
  <si>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</si>
  <si>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</si>
  <si>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</si>
  <si>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</si>
  <si>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</si>
  <si>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</si>
  <si>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</si>
  <si>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</si>
  <si>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</si>
  <si>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</si>
  <si>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</si>
  <si>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</si>
  <si>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</si>
  <si>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</si>
  <si>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</si>
  <si>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</si>
  <si>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</si>
  <si>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</si>
  <si>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</si>
  <si>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</si>
  <si>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</si>
  <si>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</si>
  <si>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</si>
  <si>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</si>
  <si>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</si>
  <si>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</si>
  <si>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</si>
  <si>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</si>
  <si>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</si>
  <si>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</si>
  <si>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</si>
  <si>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</si>
  <si>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</si>
  <si>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</si>
  <si>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</si>
  <si>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</si>
  <si>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</si>
  <si>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</si>
  <si>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</si>
  <si>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</si>
  <si>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</si>
  <si>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</si>
  <si>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</si>
  <si>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</si>
  <si>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</si>
  <si>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</si>
  <si>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</si>
  <si>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</si>
  <si>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</si>
  <si>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</si>
  <si>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</si>
  <si>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</si>
  <si>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</si>
  <si>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</si>
  <si>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</si>
  <si>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</si>
  <si>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</si>
  <si>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</si>
  <si>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</si>
  <si>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</si>
  <si>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</si>
  <si>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</si>
  <si>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</si>
  <si>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</si>
  <si>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</si>
  <si>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</si>
  <si>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</si>
  <si>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</si>
  <si>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</si>
  <si>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</si>
  <si>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</si>
  <si>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</si>
  <si>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</si>
  <si>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</si>
  <si>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</si>
  <si>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</si>
  <si>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</si>
  <si>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</si>
  <si>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</si>
  <si>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</si>
  <si>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</si>
  <si>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</si>
  <si>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</si>
  <si>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</si>
  <si>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</si>
  <si>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</si>
  <si>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</si>
  <si>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</si>
  <si>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</si>
  <si>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</si>
  <si>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</si>
  <si>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</si>
  <si>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</si>
  <si>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</si>
  <si>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</si>
  <si>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</si>
  <si>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</si>
  <si>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</si>
  <si>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</si>
  <si>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</si>
  <si>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</si>
  <si>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</si>
  <si>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</si>
  <si>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</si>
  <si>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</si>
  <si>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</si>
  <si>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</si>
  <si>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</si>
  <si>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</si>
  <si>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</si>
  <si>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</si>
  <si>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</si>
  <si>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</si>
  <si>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</si>
  <si>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</si>
  <si>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</si>
  <si>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</si>
  <si>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</si>
  <si>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</si>
  <si>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</si>
  <si>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</si>
  <si>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</si>
  <si>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</si>
  <si>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</si>
  <si>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</si>
  <si>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</si>
  <si>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</si>
  <si>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</si>
  <si>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</si>
  <si>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</si>
  <si>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</si>
  <si>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</si>
  <si>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</si>
  <si>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</si>
  <si>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</si>
  <si>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</si>
  <si>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</si>
  <si>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</si>
  <si>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</si>
  <si>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</si>
  <si>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</si>
  <si>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</si>
  <si>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</si>
  <si>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</si>
  <si>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</si>
  <si>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</si>
  <si>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</si>
  <si>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</si>
  <si>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</si>
  <si>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</si>
  <si>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</si>
  <si>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</si>
  <si>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</si>
  <si>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</si>
  <si>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</si>
  <si>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</si>
  <si>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</si>
  <si>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</si>
  <si>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</si>
  <si>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</si>
  <si>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</si>
  <si>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</si>
  <si>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</si>
  <si>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</si>
  <si>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</si>
  <si>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</si>
  <si>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</si>
  <si>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</si>
  <si>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</si>
  <si>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</si>
  <si>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</si>
  <si>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</si>
  <si>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</si>
  <si>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</si>
  <si>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</si>
  <si>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</si>
  <si>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</si>
  <si>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</si>
  <si>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</si>
  <si>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</si>
  <si>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</si>
  <si>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</si>
  <si>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</si>
  <si>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</si>
  <si>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</si>
  <si>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</si>
  <si>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</si>
  <si>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</si>
  <si>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</si>
  <si>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</si>
  <si>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</si>
  <si>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</si>
  <si>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</si>
  <si>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</si>
  <si>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</si>
  <si>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</si>
  <si>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</si>
  <si>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</si>
  <si>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</si>
  <si>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</si>
  <si>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</si>
  <si>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</si>
  <si>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</si>
  <si>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</si>
  <si>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</si>
  <si>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</si>
  <si>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</si>
  <si>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</si>
  <si>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</si>
  <si>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</si>
  <si>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</si>
  <si>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</si>
  <si>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</si>
  <si>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</si>
  <si>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</si>
  <si>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</si>
  <si>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</si>
  <si>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</si>
  <si>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</si>
  <si>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</si>
  <si>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</si>
  <si>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</si>
  <si>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</si>
  <si>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</si>
  <si>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</si>
  <si>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</si>
  <si>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</si>
  <si>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</si>
  <si>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</si>
  <si>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</si>
  <si>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</si>
  <si>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</si>
  <si>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</si>
  <si>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</si>
  <si>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</si>
  <si>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</si>
  <si>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</si>
  <si>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</si>
  <si>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</si>
  <si>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</si>
  <si>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</si>
  <si>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</si>
  <si>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</si>
  <si>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</si>
  <si>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</si>
  <si>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</si>
  <si>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</si>
  <si>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</si>
  <si>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</si>
  <si>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</si>
  <si>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</si>
  <si>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</si>
  <si>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</si>
  <si>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</si>
  <si>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</si>
  <si>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</si>
  <si>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</si>
  <si>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</si>
  <si>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</si>
  <si>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</si>
  <si>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</si>
  <si>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</si>
  <si>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</si>
  <si>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</si>
  <si>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</si>
  <si>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</si>
  <si>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</si>
  <si>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</si>
  <si>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</si>
  <si>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</si>
  <si>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</si>
  <si>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</si>
  <si>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</si>
  <si>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</si>
  <si>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</si>
  <si>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</si>
  <si>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</si>
  <si>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</si>
  <si>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</si>
  <si>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</si>
  <si>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</si>
  <si>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</si>
  <si>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</si>
  <si>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</si>
  <si>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</si>
  <si>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</si>
  <si>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</si>
  <si>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</si>
  <si>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</si>
  <si>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</si>
  <si>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</si>
  <si>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</si>
  <si>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</si>
  <si>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</si>
  <si>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</si>
  <si>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</si>
  <si>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</si>
  <si>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</si>
  <si>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</si>
  <si>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</si>
  <si>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</si>
  <si>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</si>
  <si>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</si>
  <si>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</si>
  <si>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</si>
  <si>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</si>
  <si>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</si>
  <si>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</si>
  <si>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</si>
  <si>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</si>
  <si>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</si>
  <si>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</si>
  <si>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</si>
  <si>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</si>
  <si>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</si>
  <si>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</si>
  <si>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</si>
  <si>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</si>
  <si>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</si>
  <si>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</si>
  <si>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</si>
  <si>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</si>
  <si>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</si>
  <si>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</si>
  <si>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</si>
  <si>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</si>
  <si>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</si>
  <si>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</si>
  <si>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</si>
  <si>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</si>
  <si>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</si>
  <si>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</si>
  <si>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</si>
  <si>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</si>
  <si>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</si>
  <si>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</si>
  <si>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</si>
  <si>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</si>
  <si>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</si>
  <si>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</si>
  <si>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</si>
  <si>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</si>
  <si>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</si>
  <si>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</si>
  <si>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</si>
  <si>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</si>
  <si>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</si>
  <si>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</si>
  <si>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</si>
  <si>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</si>
  <si>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</si>
  <si>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</si>
  <si>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</si>
  <si>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</si>
  <si>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</si>
  <si>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</si>
  <si>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</si>
  <si>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</si>
  <si>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</si>
  <si>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</si>
  <si>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</si>
  <si>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</si>
  <si>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</si>
  <si>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</si>
  <si>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</si>
  <si>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</si>
  <si>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</si>
  <si>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</si>
  <si>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</si>
  <si>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</si>
  <si>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</si>
  <si>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</si>
  <si>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</si>
  <si>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</si>
  <si>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</si>
  <si>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</si>
  <si>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</si>
  <si>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</si>
  <si>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</si>
  <si>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</si>
  <si>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</si>
  <si>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</si>
  <si>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</si>
  <si>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</si>
  <si>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</si>
  <si>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</si>
  <si>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</si>
  <si>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</si>
  <si>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</si>
  <si>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</si>
  <si>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</si>
  <si>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</si>
  <si>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</si>
  <si>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</si>
  <si>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</si>
  <si>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</si>
  <si>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</si>
  <si>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</si>
  <si>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</si>
  <si>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</si>
  <si>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</si>
  <si>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</si>
  <si>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</si>
  <si>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</si>
  <si>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</si>
  <si>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</si>
  <si>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</si>
  <si>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</si>
  <si>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</si>
  <si>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</si>
  <si>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</si>
  <si>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</si>
  <si>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</si>
  <si>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</si>
  <si>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</si>
  <si>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</si>
  <si>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</si>
  <si>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</si>
  <si>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</si>
  <si>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</si>
  <si>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</si>
  <si>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</si>
  <si>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</si>
  <si>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</si>
  <si>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</si>
  <si>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</si>
  <si>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</si>
  <si>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</si>
  <si>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</si>
  <si>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</si>
  <si>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</si>
  <si>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</si>
  <si>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</si>
  <si>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</si>
  <si>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</si>
  <si>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</si>
  <si>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</si>
  <si>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</si>
  <si>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</si>
  <si>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</si>
  <si>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</si>
  <si>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</si>
  <si>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</si>
  <si>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</si>
  <si>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</si>
  <si>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</si>
  <si>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</si>
  <si>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</si>
  <si>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</si>
  <si>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</si>
  <si>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</si>
  <si>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</si>
  <si>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</si>
  <si>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</si>
  <si>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</si>
  <si>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</si>
  <si>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</si>
  <si>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</si>
  <si>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</si>
  <si>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</si>
  <si>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</si>
  <si>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</si>
  <si>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</si>
  <si>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</si>
  <si>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</si>
  <si>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</si>
  <si>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</si>
  <si>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</si>
  <si>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</si>
  <si>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</si>
  <si>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</si>
  <si>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</si>
  <si>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</si>
  <si>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</si>
  <si>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</si>
  <si>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</si>
  <si>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</si>
  <si>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</si>
  <si>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</si>
  <si>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</si>
  <si>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</si>
  <si>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</si>
  <si>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</si>
  <si>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</si>
  <si>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</si>
  <si>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</si>
  <si>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</si>
  <si>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</si>
  <si>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</si>
  <si>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</si>
  <si>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</si>
  <si>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</si>
  <si>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</si>
  <si>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</si>
  <si>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</si>
  <si>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</si>
  <si>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</si>
  <si>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</si>
  <si>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</si>
  <si>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</si>
  <si>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</si>
  <si>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</si>
  <si>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</si>
  <si>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</si>
  <si>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</si>
  <si>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</si>
  <si>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</si>
  <si>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</si>
  <si>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</si>
  <si>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</si>
  <si>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</si>
  <si>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</si>
  <si>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</si>
  <si>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</si>
  <si>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</si>
  <si>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</si>
  <si>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</si>
  <si>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</si>
  <si>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</si>
  <si>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</si>
  <si>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</si>
  <si>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</si>
  <si>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</si>
  <si>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</si>
  <si>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</si>
  <si>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</si>
  <si>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</si>
  <si>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</si>
  <si>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</si>
  <si>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</si>
  <si>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</si>
  <si>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</si>
  <si>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</si>
  <si>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</si>
  <si>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</si>
  <si>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</si>
  <si>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</si>
  <si>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</si>
  <si>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</si>
  <si>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</si>
  <si>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</si>
  <si>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</si>
  <si>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</si>
  <si>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</si>
  <si>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</si>
  <si>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</si>
  <si>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</si>
  <si>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</si>
  <si>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</si>
  <si>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</si>
  <si>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</si>
  <si>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</si>
  <si>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</si>
  <si>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</si>
  <si>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</si>
  <si>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</si>
  <si>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</si>
  <si>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</si>
  <si>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</si>
  <si>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</si>
  <si>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</si>
  <si>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</si>
  <si>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</si>
  <si>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</si>
  <si>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</si>
  <si>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</si>
  <si>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</si>
  <si>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</si>
  <si>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</si>
  <si>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</si>
  <si>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</si>
  <si>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</si>
  <si>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</si>
  <si>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</si>
  <si>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</si>
  <si>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</si>
  <si>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</si>
  <si>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</si>
  <si>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</si>
  <si>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</si>
  <si>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</si>
  <si>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</si>
  <si>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</si>
  <si>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</si>
  <si>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</si>
  <si>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</si>
  <si>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</si>
  <si>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</si>
  <si>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</si>
  <si>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</si>
  <si>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</si>
  <si>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</si>
  <si>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</si>
  <si>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</si>
  <si>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</si>
  <si>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</si>
  <si>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</si>
  <si>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</si>
  <si>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</si>
  <si>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</si>
  <si>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</si>
  <si>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</si>
  <si>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</si>
  <si>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</si>
  <si>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</si>
  <si>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</si>
  <si>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</si>
  <si>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</si>
  <si>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</si>
  <si>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</si>
  <si>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</si>
  <si>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</si>
  <si>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</si>
  <si>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</si>
  <si>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</si>
  <si>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</si>
  <si>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</si>
  <si>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</si>
  <si>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</si>
  <si>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</si>
  <si>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</si>
  <si>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</si>
  <si>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</si>
  <si>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</si>
  <si>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</si>
  <si>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</si>
  <si>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</si>
  <si>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</si>
  <si>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</si>
  <si>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</si>
  <si>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</si>
  <si>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</si>
  <si>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</si>
  <si>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</si>
  <si>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</si>
  <si>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</si>
  <si>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</si>
  <si>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</si>
  <si>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</si>
  <si>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</si>
  <si>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</si>
  <si>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</si>
  <si>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</si>
  <si>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</si>
  <si>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</si>
  <si>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</si>
  <si>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</si>
  <si>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</si>
  <si>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</si>
  <si>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</si>
  <si>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</si>
  <si>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</si>
  <si>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</si>
  <si>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</si>
  <si>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</si>
  <si>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</si>
  <si>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</si>
  <si>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</si>
  <si>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</si>
  <si>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</si>
  <si>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</si>
  <si>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</si>
  <si>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</si>
  <si>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</si>
  <si>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</si>
  <si>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</si>
  <si>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</si>
  <si>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</si>
  <si>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</si>
  <si>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</si>
  <si>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</si>
  <si>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</si>
  <si>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</si>
  <si>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</si>
  <si>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</si>
  <si>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</si>
  <si>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</si>
  <si>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</si>
  <si>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</si>
  <si>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</si>
  <si>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</si>
  <si>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</si>
  <si>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</si>
  <si>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</si>
  <si>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</si>
  <si>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</si>
  <si>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</si>
  <si>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</si>
  <si>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</si>
  <si>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</si>
  <si>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</si>
  <si>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</si>
  <si>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</si>
  <si>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</si>
  <si>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</si>
  <si>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</si>
  <si>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</si>
  <si>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</si>
  <si>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</si>
  <si>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</si>
  <si>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</si>
  <si>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</si>
  <si>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</si>
  <si>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</si>
  <si>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</si>
  <si>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</si>
  <si>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</si>
  <si>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</si>
  <si>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</si>
  <si>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</si>
  <si>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</si>
  <si>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</si>
  <si>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</si>
  <si>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</si>
  <si>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</si>
  <si>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</si>
  <si>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</si>
  <si>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</si>
  <si>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</si>
  <si>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</si>
  <si>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</si>
  <si>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</si>
  <si>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</si>
  <si>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</si>
  <si>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</si>
  <si>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</si>
  <si>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</si>
  <si>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</si>
  <si>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</si>
  <si>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</si>
  <si>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</si>
  <si>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</si>
  <si>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</si>
  <si>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</si>
  <si>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</si>
  <si>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</si>
  <si>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</si>
  <si>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</si>
  <si>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</si>
  <si>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</si>
  <si>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</si>
  <si>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</si>
  <si>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</si>
  <si>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</si>
  <si>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</si>
  <si>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</si>
  <si>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</si>
  <si>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</si>
  <si>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</si>
  <si>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</si>
  <si>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</si>
  <si>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</si>
  <si>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</si>
  <si>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</si>
  <si>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</si>
  <si>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</si>
  <si>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</si>
  <si>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</si>
  <si>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</si>
  <si>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</si>
  <si>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</si>
  <si>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</si>
  <si>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</si>
  <si>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</si>
  <si>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</si>
  <si>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</si>
  <si>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</si>
  <si>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</si>
  <si>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</si>
  <si>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</si>
  <si>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</si>
  <si>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</si>
  <si>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</si>
  <si>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</si>
  <si>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</si>
  <si>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</si>
  <si>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</si>
  <si>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</si>
  <si>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</si>
  <si>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</si>
  <si>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</si>
  <si>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</si>
  <si>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</si>
  <si>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</si>
  <si>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</si>
  <si>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</si>
  <si>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</si>
  <si>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</si>
  <si>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</si>
  <si>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</si>
  <si>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</si>
  <si>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</si>
  <si>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</si>
  <si>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</si>
  <si>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</si>
  <si>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</si>
  <si>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</si>
  <si>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</si>
  <si>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</si>
  <si>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</si>
  <si>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</si>
  <si>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</si>
  <si>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</si>
  <si>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</si>
  <si>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</si>
  <si>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</si>
  <si>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</si>
  <si>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</si>
  <si>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</si>
  <si>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</si>
  <si>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</si>
  <si>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</si>
  <si>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</si>
  <si>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</si>
  <si>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</si>
  <si>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</si>
  <si>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</si>
  <si>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</si>
  <si>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</si>
  <si>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</si>
  <si>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</si>
  <si>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</si>
  <si>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</si>
  <si>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</si>
  <si>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</si>
  <si>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</si>
  <si>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</si>
  <si>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</si>
  <si>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</si>
  <si>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</si>
  <si>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</si>
  <si>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</si>
  <si>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</si>
  <si>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</si>
  <si>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</si>
  <si>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</si>
  <si>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</si>
  <si>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</si>
  <si>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</si>
  <si>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</si>
  <si>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</si>
  <si>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</si>
  <si>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</si>
  <si>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</si>
  <si>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</si>
  <si>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</si>
  <si>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</si>
  <si>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</si>
  <si>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</si>
  <si>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</si>
  <si>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</si>
  <si>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</si>
  <si>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</si>
  <si>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</si>
  <si>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</si>
  <si>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</si>
  <si>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</si>
  <si>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</si>
  <si>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</si>
  <si>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</si>
  <si>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</si>
  <si>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</si>
  <si>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</si>
  <si>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</si>
  <si>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</si>
  <si>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</si>
  <si>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</si>
  <si>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</si>
  <si>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</si>
  <si>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</si>
  <si>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</si>
  <si>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</si>
  <si>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</si>
  <si>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</si>
  <si>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</si>
  <si>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</si>
  <si>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</si>
  <si>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</si>
  <si>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</si>
  <si>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</si>
  <si>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</si>
  <si>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</si>
  <si>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</si>
  <si>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</si>
  <si>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</si>
  <si>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</si>
  <si>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</si>
  <si>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</si>
  <si>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</si>
  <si>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</si>
  <si>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</si>
  <si>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</si>
  <si>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</si>
  <si>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</si>
  <si>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</si>
  <si>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</si>
  <si>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</si>
  <si>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</si>
  <si>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</si>
  <si>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</si>
  <si>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</si>
  <si>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</si>
  <si>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</si>
  <si>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</si>
  <si>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</si>
  <si>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</si>
  <si>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</si>
  <si>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</si>
  <si>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</si>
  <si>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</si>
  <si>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</si>
  <si>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</si>
  <si>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</si>
  <si>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</si>
  <si>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</si>
  <si>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</si>
  <si>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</si>
  <si>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</si>
  <si>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</si>
  <si>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</si>
  <si>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</si>
  <si>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</si>
  <si>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</si>
  <si>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</si>
  <si>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</si>
  <si>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</si>
  <si>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</si>
  <si>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</si>
  <si>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</si>
  <si>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</si>
  <si>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</si>
  <si>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</si>
  <si>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</si>
  <si>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</si>
  <si>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</si>
  <si>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</si>
  <si>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</si>
  <si>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</si>
  <si>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</si>
  <si>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</si>
  <si>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</si>
  <si>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</si>
  <si>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</si>
  <si>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</si>
  <si>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</si>
  <si>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</si>
  <si>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</si>
  <si>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</si>
  <si>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</si>
  <si>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</si>
  <si>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</si>
  <si>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</si>
  <si>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</si>
  <si>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</si>
  <si>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</si>
  <si>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</si>
  <si>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</si>
  <si>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</si>
  <si>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</si>
  <si>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</si>
  <si>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</si>
  <si>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</si>
  <si>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</si>
  <si>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</si>
  <si>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</si>
  <si>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</si>
  <si>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</si>
  <si>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</si>
  <si>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</si>
  <si>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</si>
  <si>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</si>
  <si>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</si>
  <si>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</si>
  <si>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</si>
  <si>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</si>
  <si>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</si>
  <si>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</si>
  <si>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</si>
  <si>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</si>
  <si>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</si>
  <si>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</si>
  <si>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</si>
  <si>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</si>
  <si>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</si>
  <si>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</si>
  <si>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</si>
  <si>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</si>
  <si>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</si>
  <si>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</si>
  <si>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</si>
  <si>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</si>
  <si>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</si>
  <si>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</si>
  <si>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</si>
  <si>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</si>
  <si>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</si>
  <si>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</si>
  <si>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</si>
  <si>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</si>
  <si>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</si>
  <si>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</si>
  <si>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</si>
  <si>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</si>
  <si>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</si>
  <si>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</si>
  <si>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</si>
  <si>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</si>
  <si>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</si>
  <si>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</si>
  <si>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</si>
  <si>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</si>
  <si>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</si>
  <si>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</si>
  <si>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</si>
  <si>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</si>
  <si>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</si>
  <si>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</si>
  <si>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</si>
  <si>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</si>
  <si>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</si>
  <si>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</si>
  <si>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</si>
  <si>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</si>
  <si>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</si>
  <si>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</si>
  <si>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</si>
  <si>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</si>
  <si>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</si>
  <si>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</si>
  <si>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</si>
  <si>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</si>
  <si>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</si>
  <si>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</si>
  <si>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</si>
  <si>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</si>
  <si>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</si>
  <si>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</si>
  <si>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</si>
  <si>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</si>
  <si>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</si>
  <si>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</si>
  <si>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</si>
  <si>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</si>
  <si>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</si>
  <si>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</si>
  <si>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</si>
  <si>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</si>
  <si>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</si>
  <si>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</si>
  <si>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</si>
  <si>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</si>
  <si>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</si>
  <si>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</si>
  <si>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</si>
  <si>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</si>
  <si>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</si>
  <si>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</si>
  <si>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</si>
  <si>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</si>
  <si>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</si>
  <si>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</si>
  <si>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</si>
  <si>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</si>
  <si>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</si>
  <si>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</si>
  <si>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</si>
  <si>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</si>
  <si>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</si>
  <si>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</si>
  <si>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</si>
  <si>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</si>
  <si>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</si>
  <si>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</si>
  <si>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</si>
  <si>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</si>
  <si>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</si>
  <si>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</si>
  <si>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</si>
  <si>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</si>
  <si>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</si>
  <si>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</si>
  <si>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</si>
  <si>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</si>
  <si>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</si>
  <si>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</si>
  <si>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</si>
  <si>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</si>
  <si>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</si>
  <si>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</si>
  <si>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</si>
  <si>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</si>
  <si>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</si>
  <si>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</si>
  <si>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</si>
  <si>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</si>
  <si>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</si>
  <si>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</si>
  <si>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</si>
  <si>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</si>
  <si>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</si>
  <si>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</si>
  <si>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</si>
  <si>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</si>
  <si>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</si>
  <si>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</si>
  <si>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</si>
  <si>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</si>
  <si>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</si>
  <si>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</si>
  <si>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</si>
  <si>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</si>
  <si>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</si>
  <si>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</si>
  <si>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</si>
  <si>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</si>
  <si>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</si>
  <si>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</si>
  <si>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</si>
  <si>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</si>
  <si>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</si>
  <si>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</si>
  <si>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</si>
  <si>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</si>
  <si>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</si>
  <si>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</si>
  <si>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</si>
  <si>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</si>
  <si>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</si>
  <si>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</si>
  <si>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</si>
  <si>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</si>
  <si>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</si>
  <si>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</si>
  <si>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</si>
  <si>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</si>
  <si>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</si>
  <si>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</si>
  <si>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</si>
  <si>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</si>
  <si>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</si>
  <si>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</si>
  <si>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</si>
  <si>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</si>
  <si>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</si>
  <si>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</si>
  <si>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</si>
  <si>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</si>
  <si>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</si>
  <si>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</si>
  <si>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</si>
  <si>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</si>
  <si>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</si>
  <si>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</si>
  <si>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</si>
  <si>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</si>
  <si>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</si>
  <si>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</si>
  <si>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</si>
  <si>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</si>
  <si>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</si>
  <si>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</si>
  <si>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</si>
  <si>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</si>
  <si>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</si>
  <si>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</si>
  <si>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</si>
  <si>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</si>
  <si>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</si>
  <si>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</si>
  <si>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</si>
  <si>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</si>
  <si>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</si>
  <si>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</si>
  <si>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</si>
  <si>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</si>
  <si>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</si>
  <si>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</si>
  <si>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</si>
  <si>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</si>
  <si>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</si>
  <si>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</si>
  <si>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</si>
  <si>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</si>
  <si>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</si>
  <si>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</si>
  <si>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</si>
  <si>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</si>
  <si>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</si>
  <si>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</si>
  <si>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</si>
  <si>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</si>
  <si>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</si>
  <si>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</si>
  <si>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</si>
  <si>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</si>
  <si>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</si>
  <si>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</si>
  <si>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</si>
  <si>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</si>
  <si>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</si>
  <si>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</si>
  <si>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</si>
  <si>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</si>
  <si>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</si>
  <si>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</si>
  <si>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</si>
  <si>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</si>
  <si>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</si>
  <si>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</si>
  <si>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</si>
  <si>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</si>
  <si>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</si>
  <si>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</si>
  <si>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</si>
  <si>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</si>
  <si>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</si>
  <si>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</si>
  <si>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</si>
  <si>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</si>
  <si>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</si>
  <si>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</si>
  <si>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</si>
  <si>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</si>
  <si>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</si>
  <si>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</si>
  <si>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</si>
  <si>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</si>
  <si>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</si>
  <si>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</si>
  <si>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</si>
  <si>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</si>
  <si>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</si>
  <si>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</si>
  <si>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</si>
  <si>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</si>
  <si>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</si>
  <si>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</si>
  <si>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</si>
  <si>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</si>
  <si>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</si>
  <si>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</si>
  <si>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</si>
  <si>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</si>
  <si>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</si>
  <si>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</si>
  <si>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</si>
  <si>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</si>
  <si>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</si>
  <si>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</si>
  <si>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</si>
  <si>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</si>
  <si>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</si>
  <si>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</si>
  <si>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</si>
  <si>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</si>
  <si>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</si>
  <si>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</si>
  <si>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</si>
  <si>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</si>
  <si>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</si>
  <si>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</si>
  <si>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</si>
  <si>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</si>
  <si>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</si>
  <si>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</si>
  <si>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</si>
  <si>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</si>
  <si>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</si>
  <si>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</si>
  <si>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</si>
  <si>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</si>
  <si>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</si>
  <si>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</si>
  <si>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</si>
  <si>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</si>
  <si>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</si>
  <si>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</si>
  <si>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</si>
  <si>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</si>
  <si>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</si>
  <si>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</si>
  <si>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</si>
  <si>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</si>
  <si>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</si>
  <si>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</si>
  <si>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</si>
  <si>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</si>
  <si>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</si>
  <si>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</si>
  <si>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</si>
  <si>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</si>
  <si>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</si>
  <si>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</si>
  <si>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</si>
  <si>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</si>
  <si>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</si>
  <si>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</si>
  <si>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</si>
  <si>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</si>
  <si>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</si>
  <si>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</si>
  <si>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</si>
  <si>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</si>
  <si>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</si>
  <si>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</si>
  <si>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</si>
  <si>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</si>
  <si>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</si>
  <si>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</si>
  <si>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</si>
  <si>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</si>
  <si>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</si>
  <si>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</si>
  <si>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</si>
  <si>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</si>
  <si>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</si>
  <si>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</si>
  <si>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</si>
  <si>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</si>
  <si>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</si>
  <si>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</si>
  <si>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</si>
  <si>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</si>
  <si>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</si>
  <si>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</si>
  <si>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</si>
  <si>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</si>
  <si>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</si>
  <si>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</si>
  <si>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</si>
  <si>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</si>
  <si>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</si>
  <si>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</si>
  <si>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</si>
  <si>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</si>
  <si>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</si>
  <si>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</si>
  <si>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</si>
  <si>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</si>
  <si>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</si>
  <si>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</si>
  <si>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</si>
  <si>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</si>
  <si>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</si>
  <si>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</si>
  <si>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</si>
  <si>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</si>
  <si>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</si>
  <si>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</si>
  <si>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</si>
  <si>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</si>
  <si>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</si>
  <si>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</si>
  <si>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</si>
  <si>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</si>
  <si>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</si>
  <si>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</si>
  <si>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</si>
  <si>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</si>
  <si>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</si>
  <si>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</si>
  <si>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</si>
  <si>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</si>
  <si>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</si>
  <si>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</si>
  <si>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</si>
  <si>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</si>
  <si>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</si>
  <si>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</si>
  <si>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</si>
  <si>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</si>
  <si>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</si>
  <si>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</si>
  <si>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</si>
  <si>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</si>
  <si>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</si>
  <si>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</si>
  <si>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</si>
  <si>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</si>
  <si>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</si>
  <si>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</si>
  <si>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</si>
  <si>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</si>
  <si>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</si>
  <si>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</si>
  <si>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</si>
  <si>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</si>
  <si>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</si>
  <si>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</si>
  <si>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</si>
  <si>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</si>
  <si>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</si>
  <si>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</si>
  <si>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</si>
  <si>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</si>
  <si>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</si>
  <si>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</si>
  <si>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</si>
  <si>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</si>
  <si>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</si>
  <si>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</si>
  <si>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</si>
  <si>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</si>
  <si>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</si>
  <si>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</si>
  <si>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</si>
  <si>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</si>
  <si>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</si>
  <si>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</si>
  <si>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</si>
  <si>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</si>
  <si>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</si>
  <si>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</si>
  <si>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</si>
  <si>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</si>
  <si>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</si>
  <si>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</si>
  <si>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</si>
  <si>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</si>
  <si>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</si>
  <si>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</si>
  <si>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</si>
  <si>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</si>
  <si>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</si>
  <si>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</si>
  <si>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</si>
  <si>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</si>
  <si>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</si>
  <si>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</si>
  <si>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</si>
  <si>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</si>
  <si>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</si>
  <si>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</si>
  <si>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</si>
  <si>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</si>
  <si>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</si>
  <si>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</si>
  <si>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</si>
  <si>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</si>
  <si>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</si>
  <si>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</si>
  <si>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</si>
  <si>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</si>
  <si>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</si>
  <si>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</si>
  <si>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</si>
  <si>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</si>
  <si>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</si>
  <si>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</si>
  <si>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</si>
  <si>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</si>
  <si>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</si>
  <si>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</si>
  <si>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</si>
  <si>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</si>
  <si>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</si>
  <si>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</si>
  <si>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</si>
  <si>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</si>
  <si>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</si>
  <si>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</si>
  <si>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</si>
  <si>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</si>
  <si>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</si>
  <si>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</si>
  <si>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</si>
  <si>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</si>
  <si>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</si>
  <si>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</si>
  <si>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</si>
  <si>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</si>
  <si>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</si>
  <si>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</si>
  <si>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</si>
  <si>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</si>
  <si>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</si>
  <si>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</si>
  <si>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</si>
  <si>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</si>
  <si>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</si>
  <si>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</si>
  <si>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</si>
  <si>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</si>
  <si>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</si>
  <si>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</si>
  <si>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</si>
  <si>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</si>
  <si>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</si>
  <si>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</si>
  <si>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</si>
  <si>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</si>
  <si>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</si>
  <si>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</si>
  <si>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</si>
  <si>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</si>
  <si>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</si>
  <si>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</si>
  <si>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</si>
  <si>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</si>
  <si>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</si>
  <si>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</si>
  <si>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</si>
  <si>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</si>
  <si>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</si>
  <si>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</si>
  <si>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</si>
  <si>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</si>
  <si>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</si>
  <si>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</si>
  <si>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</si>
  <si>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</si>
  <si>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</si>
  <si>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</si>
  <si>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</si>
  <si>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</si>
  <si>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</si>
  <si>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</si>
  <si>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</si>
  <si>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</si>
  <si>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</si>
  <si>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</si>
  <si>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</si>
  <si>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</si>
  <si>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</si>
  <si>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</si>
  <si>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</si>
  <si>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</si>
  <si>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</si>
  <si>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</si>
  <si>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</si>
  <si>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</si>
  <si>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</si>
  <si>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</si>
  <si>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</si>
  <si>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</si>
  <si>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</si>
  <si>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</si>
  <si>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</si>
  <si>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</si>
  <si>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</si>
  <si>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</si>
  <si>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</si>
  <si>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</si>
  <si>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</si>
  <si>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</si>
  <si>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</si>
  <si>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</si>
  <si>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</si>
  <si>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</si>
  <si>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</si>
  <si>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</si>
  <si>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</si>
  <si>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</si>
  <si>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</si>
  <si>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</si>
  <si>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</si>
  <si>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</si>
  <si>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</si>
  <si>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</si>
  <si>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</si>
  <si>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</si>
  <si>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</si>
  <si>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</si>
  <si>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</si>
  <si>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</si>
  <si>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</si>
  <si>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</si>
  <si>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</si>
  <si>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</si>
  <si>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</si>
  <si>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</si>
  <si>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</si>
  <si>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</si>
  <si>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</si>
  <si>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</si>
  <si>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</si>
  <si>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</si>
  <si>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</si>
  <si>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</si>
  <si>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</si>
  <si>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</si>
  <si>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</si>
  <si>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</si>
  <si>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</si>
  <si>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</si>
  <si>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</si>
  <si>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</si>
  <si>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</si>
  <si>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</si>
  <si>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</si>
  <si>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</si>
  <si>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</si>
  <si>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</si>
  <si>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</si>
  <si>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</si>
  <si>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</si>
  <si>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</si>
  <si>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</si>
  <si>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</si>
  <si>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</si>
  <si>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</si>
  <si>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</si>
  <si>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</si>
  <si>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</si>
  <si>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</si>
  <si>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</si>
  <si>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</si>
  <si>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</si>
  <si>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</si>
  <si>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</si>
  <si>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</si>
  <si>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</si>
  <si>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</si>
  <si>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</si>
  <si>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</si>
  <si>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</si>
  <si>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</si>
  <si>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</si>
  <si>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</si>
  <si>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</si>
  <si>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</si>
  <si>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</si>
  <si>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</si>
  <si>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</si>
  <si>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</si>
  <si>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</si>
  <si>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</si>
  <si>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</si>
  <si>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</si>
  <si>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</si>
  <si>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</si>
  <si>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</si>
  <si>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</si>
  <si>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</si>
  <si>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</si>
  <si>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</si>
  <si>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</si>
  <si>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</si>
  <si>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</si>
  <si>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</si>
  <si>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</si>
  <si>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</si>
  <si>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</si>
  <si>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</si>
  <si>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</si>
  <si>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</si>
  <si>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</si>
  <si>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</si>
  <si>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</si>
  <si>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</si>
  <si>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</si>
  <si>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</si>
  <si>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</si>
  <si>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</si>
  <si>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</si>
  <si>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</si>
  <si>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</si>
  <si>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</si>
  <si>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</si>
  <si>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</si>
  <si>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</si>
  <si>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</si>
  <si>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</si>
  <si>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</si>
  <si>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</si>
  <si>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</si>
  <si>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</si>
  <si>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</si>
  <si>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</si>
  <si>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</si>
  <si>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</si>
  <si>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</si>
  <si>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</si>
  <si>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</si>
  <si>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</si>
  <si>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</si>
  <si>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</si>
  <si>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</si>
  <si>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</si>
  <si>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</si>
  <si>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</si>
  <si>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</si>
  <si>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</si>
  <si>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</si>
  <si>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</si>
  <si>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</si>
  <si>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</si>
  <si>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</si>
  <si>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</si>
  <si>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</si>
  <si>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</si>
  <si>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</si>
  <si>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</si>
  <si>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</si>
  <si>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</si>
  <si>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</si>
  <si>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</si>
  <si>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</si>
  <si>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</si>
  <si>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</si>
  <si>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</si>
  <si>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</si>
  <si>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</si>
  <si>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</si>
  <si>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</si>
  <si>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</si>
  <si>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</si>
  <si>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</si>
  <si>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</si>
  <si>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</si>
  <si>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</si>
  <si>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</si>
  <si>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</si>
  <si>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</si>
  <si>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</si>
  <si>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</si>
  <si>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</si>
  <si>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</si>
  <si>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</si>
  <si>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</si>
  <si>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</si>
  <si>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</si>
  <si>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</si>
  <si>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</si>
  <si>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</si>
  <si>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</si>
  <si>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</si>
  <si>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</si>
  <si>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</si>
  <si>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</si>
  <si>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</si>
  <si>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</si>
  <si>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</si>
  <si>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</si>
  <si>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</si>
  <si>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</si>
  <si>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</si>
  <si>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</si>
  <si>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</si>
  <si>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</si>
  <si>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</si>
  <si>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</si>
  <si>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</si>
  <si>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</si>
  <si>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</si>
  <si>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</si>
  <si>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</si>
  <si>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</si>
  <si>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</si>
  <si>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</si>
  <si>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</si>
  <si>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</si>
  <si>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</si>
  <si>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</si>
  <si>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</si>
  <si>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</si>
  <si>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</si>
  <si>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</si>
  <si>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</si>
  <si>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</si>
  <si>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</si>
  <si>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</si>
  <si>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</si>
  <si>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</si>
  <si>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</si>
  <si>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</si>
  <si>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</si>
  <si>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</si>
  <si>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</si>
  <si>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</si>
  <si>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</si>
  <si>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</si>
  <si>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</si>
  <si>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</si>
  <si>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</si>
  <si>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</si>
  <si>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</si>
  <si>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</si>
  <si>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</si>
  <si>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</si>
  <si>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</si>
  <si>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</si>
  <si>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</si>
  <si>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</si>
  <si>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</si>
  <si>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</si>
  <si>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</si>
  <si>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</si>
  <si>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</si>
  <si>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</si>
  <si>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</si>
  <si>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</si>
  <si>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</si>
  <si>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</si>
  <si>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</si>
  <si>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</si>
  <si>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</si>
  <si>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</si>
  <si>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</si>
  <si>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</si>
  <si>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</si>
  <si>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</si>
  <si>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</si>
  <si>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</si>
  <si>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</si>
  <si>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</si>
  <si>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</si>
  <si>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</si>
  <si>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</si>
  <si>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</si>
  <si>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</si>
  <si>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</si>
  <si>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</si>
  <si>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</si>
  <si>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</si>
  <si>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</si>
  <si>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</si>
  <si>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</si>
  <si>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</si>
  <si>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</si>
  <si>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</si>
  <si>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</si>
  <si>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</si>
  <si>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</si>
  <si>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</si>
  <si>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</si>
  <si>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</si>
  <si>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</si>
  <si>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</si>
  <si>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</si>
  <si>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</si>
  <si>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</si>
  <si>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</si>
  <si>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</si>
  <si>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</si>
  <si>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</si>
  <si>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</si>
  <si>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</si>
  <si>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</si>
  <si>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</si>
  <si>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</si>
  <si>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</si>
  <si>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</si>
  <si>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</si>
  <si>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</si>
  <si>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</si>
  <si>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</si>
  <si>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</si>
  <si>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</si>
  <si>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</si>
  <si>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</si>
  <si>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</si>
  <si>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</si>
  <si>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</si>
  <si>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</si>
  <si>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</si>
  <si>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</si>
  <si>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</si>
  <si>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</si>
  <si>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</si>
  <si>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</si>
  <si>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</si>
  <si>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</si>
  <si>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</si>
  <si>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</si>
  <si>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</si>
  <si>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</si>
  <si>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</si>
  <si>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</si>
  <si>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</si>
  <si>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</si>
  <si>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</si>
  <si>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</si>
  <si>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</si>
  <si>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</si>
  <si>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</si>
  <si>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</si>
  <si>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</si>
  <si>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</si>
  <si>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</si>
  <si>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</si>
  <si>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</si>
  <si>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</si>
  <si>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</si>
  <si>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</si>
  <si>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</si>
  <si>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</si>
  <si>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</si>
  <si>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</si>
  <si>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</si>
  <si>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</si>
  <si>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</si>
  <si>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</si>
  <si>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</si>
  <si>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</si>
  <si>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</si>
  <si>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</si>
  <si>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</si>
  <si>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</si>
  <si>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</si>
  <si>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</si>
  <si>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</si>
  <si>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</si>
  <si>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</si>
  <si>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</si>
  <si>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</si>
  <si>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</si>
  <si>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</si>
  <si>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</si>
  <si>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</si>
  <si>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</si>
  <si>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</si>
  <si>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</si>
  <si>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</si>
  <si>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</si>
  <si>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</si>
  <si>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</si>
  <si>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</si>
  <si>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</si>
  <si>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</si>
  <si>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</si>
  <si>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</si>
  <si>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</si>
  <si>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</si>
  <si>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</si>
  <si>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</si>
  <si>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</si>
  <si>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</si>
  <si>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</si>
  <si>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</si>
  <si>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</si>
  <si>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</si>
  <si>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</si>
  <si>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</si>
  <si>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</si>
  <si>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</si>
  <si>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</si>
  <si>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</si>
  <si>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</si>
  <si>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</si>
  <si>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</si>
  <si>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</si>
  <si>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</si>
  <si>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</si>
  <si>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</si>
  <si>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</si>
  <si>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</si>
  <si>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</si>
  <si>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</si>
  <si>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</si>
  <si>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</si>
  <si>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</si>
  <si>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</si>
  <si>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</si>
  <si>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</si>
  <si>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</si>
  <si>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</si>
  <si>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</si>
  <si>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</si>
  <si>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</si>
  <si>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</si>
  <si>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</si>
  <si>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</si>
  <si>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</si>
  <si>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</si>
  <si>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</si>
  <si>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</si>
  <si>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</si>
  <si>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</si>
  <si>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</si>
  <si>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</si>
  <si>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</si>
  <si>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</si>
  <si>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</si>
  <si>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</si>
  <si>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</si>
  <si>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</si>
  <si>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</si>
  <si>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</si>
  <si>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</si>
  <si>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</si>
  <si>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</si>
  <si>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</si>
  <si>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</si>
  <si>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</si>
  <si>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</si>
  <si>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</si>
  <si>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</si>
  <si>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</si>
  <si>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</si>
  <si>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</si>
  <si>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</si>
  <si>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</si>
  <si>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</si>
  <si>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</si>
  <si>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</si>
  <si>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</si>
  <si>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</si>
  <si>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</si>
  <si>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</si>
  <si>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</si>
  <si>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</si>
  <si>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</si>
  <si>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</si>
  <si>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</si>
  <si>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</si>
  <si>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</si>
  <si>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</si>
  <si>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</si>
  <si>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</si>
  <si>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</si>
  <si>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</si>
  <si>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</si>
  <si>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</si>
  <si>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</si>
  <si>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</si>
  <si>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</si>
  <si>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</si>
  <si>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</si>
  <si>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</si>
  <si>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</si>
  <si>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</si>
  <si>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</si>
  <si>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</si>
  <si>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</si>
  <si>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</si>
  <si>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</si>
  <si>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</si>
  <si>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</si>
  <si>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</si>
  <si>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</si>
  <si>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</si>
  <si>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</si>
  <si>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</si>
  <si>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</si>
  <si>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</si>
  <si>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</si>
  <si>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</si>
  <si>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</si>
  <si>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</si>
  <si>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</si>
  <si>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</si>
  <si>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</si>
  <si>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</si>
  <si>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</si>
  <si>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</si>
  <si>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</si>
  <si>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</si>
  <si>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</si>
  <si>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</si>
  <si>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</si>
  <si>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</si>
  <si>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</si>
  <si>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</si>
  <si>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</si>
  <si>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</si>
  <si>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</si>
  <si>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</si>
  <si>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</si>
  <si>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</si>
  <si>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</si>
  <si>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</si>
  <si>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</si>
  <si>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</si>
  <si>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</si>
  <si>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</si>
  <si>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</si>
  <si>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</si>
  <si>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</si>
  <si>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</si>
  <si>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</si>
  <si>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</si>
  <si>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</si>
  <si>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</si>
  <si>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</si>
  <si>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</si>
  <si>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</si>
  <si>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</si>
  <si>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</si>
  <si>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</si>
  <si>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</si>
  <si>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</si>
  <si>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</si>
  <si>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</si>
  <si>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</si>
  <si>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</si>
  <si>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</si>
  <si>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</si>
  <si>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</si>
  <si>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</si>
  <si>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</si>
  <si>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</si>
  <si>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</si>
  <si>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</si>
  <si>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</si>
  <si>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</si>
  <si>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</si>
  <si>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</si>
  <si>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</si>
  <si>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</si>
  <si>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</si>
  <si>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</si>
  <si>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</si>
  <si>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</si>
  <si>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</si>
  <si>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</si>
  <si>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</si>
  <si>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</si>
  <si>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</si>
  <si>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</si>
  <si>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</si>
  <si>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</si>
  <si>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</si>
  <si>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</si>
  <si>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</si>
  <si>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</si>
  <si>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</si>
  <si>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</si>
  <si>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</si>
  <si>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</si>
  <si>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</si>
  <si>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</si>
  <si>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</si>
  <si>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</si>
  <si>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</si>
  <si>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</si>
  <si>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</si>
  <si>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</si>
  <si>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</si>
  <si>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</si>
  <si>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</si>
  <si>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</si>
  <si>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</si>
  <si>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</si>
  <si>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</si>
  <si>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</si>
  <si>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</si>
  <si>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</si>
  <si>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</si>
  <si>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</si>
  <si>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</si>
  <si>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</si>
  <si>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</si>
  <si>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</si>
  <si>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</si>
  <si>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</si>
  <si>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</si>
  <si>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</si>
  <si>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</si>
  <si>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</si>
  <si>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</si>
  <si>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</si>
  <si>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</si>
  <si>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</si>
  <si>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</si>
  <si>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</si>
  <si>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</si>
  <si>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</si>
  <si>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</si>
  <si>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</si>
  <si>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</si>
  <si>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</si>
  <si>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</si>
  <si>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</si>
  <si>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</si>
  <si>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</si>
  <si>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</si>
  <si>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</si>
  <si>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</si>
  <si>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</si>
  <si>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</si>
  <si>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</si>
  <si>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</si>
  <si>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</si>
  <si>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</si>
  <si>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</si>
  <si>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</si>
  <si>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</si>
  <si>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</si>
  <si>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</si>
  <si>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</si>
  <si>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</si>
  <si>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</si>
  <si>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</si>
  <si>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</si>
  <si>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</si>
  <si>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</si>
  <si>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</si>
  <si>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</si>
  <si>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</si>
  <si>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</si>
  <si>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</si>
  <si>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</si>
  <si>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</si>
  <si>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</si>
  <si>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</si>
  <si>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</si>
  <si>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</si>
  <si>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</si>
  <si>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</si>
  <si>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</si>
  <si>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</si>
  <si>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</si>
  <si>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</si>
  <si>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</si>
  <si>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</si>
  <si>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</si>
  <si>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</si>
  <si>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</si>
  <si>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</si>
  <si>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</si>
  <si>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</si>
  <si>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</si>
  <si>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</si>
  <si>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</si>
  <si>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</si>
  <si>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</si>
  <si>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</si>
  <si>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</si>
  <si>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</si>
  <si>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</si>
  <si>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</si>
  <si>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</si>
  <si>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</si>
  <si>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</si>
  <si>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</si>
  <si>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</si>
  <si>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</si>
  <si>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</si>
  <si>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</si>
  <si>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</si>
  <si>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</si>
  <si>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</si>
  <si>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</si>
  <si>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</si>
  <si>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</si>
  <si>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</si>
  <si>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</si>
  <si>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</si>
  <si>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</si>
  <si>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</si>
  <si>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</si>
  <si>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</si>
  <si>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</si>
  <si>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</si>
  <si>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</si>
  <si>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</si>
  <si>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</si>
  <si>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</si>
  <si>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</si>
  <si>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</si>
  <si>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</si>
  <si>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</si>
  <si>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</si>
  <si>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</si>
  <si>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</si>
  <si>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</si>
  <si>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</si>
  <si>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</si>
  <si>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</si>
  <si>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</si>
  <si>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</si>
  <si>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</si>
  <si>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</si>
  <si>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</si>
  <si>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</si>
  <si>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</si>
  <si>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</si>
  <si>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</si>
  <si>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</si>
  <si>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</si>
  <si>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</si>
  <si>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</si>
  <si>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</si>
  <si>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</si>
  <si>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</si>
  <si>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</si>
  <si>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</si>
  <si>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</si>
  <si>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</si>
  <si>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</si>
  <si>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</si>
  <si>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</si>
  <si>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</si>
  <si>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</si>
  <si>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</si>
  <si>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</si>
  <si>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</si>
  <si>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</si>
  <si>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</si>
  <si>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</si>
  <si>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</si>
  <si>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</si>
  <si>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</si>
  <si>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</si>
  <si>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</si>
  <si>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</si>
  <si>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</si>
  <si>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</si>
  <si>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</si>
  <si>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</si>
  <si>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</si>
  <si>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</si>
  <si>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</si>
  <si>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</si>
  <si>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</si>
  <si>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</si>
  <si>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</si>
  <si>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</si>
  <si>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</si>
  <si>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</si>
  <si>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</si>
  <si>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</si>
  <si>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</si>
  <si>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</si>
  <si>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</si>
  <si>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</si>
  <si>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</si>
  <si>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</si>
  <si>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</si>
  <si>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</si>
  <si>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</si>
  <si>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</si>
  <si>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</si>
  <si>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</si>
  <si>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</si>
  <si>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</si>
  <si>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</si>
  <si>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</si>
  <si>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</si>
  <si>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</si>
  <si>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</si>
  <si>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</si>
  <si>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</si>
  <si>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</si>
  <si>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</si>
  <si>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</si>
  <si>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</si>
  <si>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</si>
  <si>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</si>
  <si>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</si>
  <si>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</si>
  <si>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</si>
  <si>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</si>
  <si>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</si>
  <si>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</si>
  <si>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</si>
  <si>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</si>
  <si>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</si>
  <si>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</si>
  <si>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</si>
  <si>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</si>
  <si>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</si>
  <si>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</si>
  <si>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</si>
  <si>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</si>
  <si>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</si>
  <si>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</si>
  <si>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</si>
  <si>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</si>
  <si>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</si>
  <si>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</si>
  <si>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</si>
  <si>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</si>
  <si>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</si>
  <si>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</si>
  <si>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</si>
  <si>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</si>
  <si>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</si>
  <si>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</si>
  <si>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</si>
  <si>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</si>
  <si>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</si>
  <si>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</si>
  <si>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</si>
  <si>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</si>
  <si>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</si>
  <si>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</si>
  <si>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</si>
  <si>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</si>
  <si>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</si>
  <si>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</si>
  <si>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</si>
  <si>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</si>
  <si>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</si>
  <si>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</si>
  <si>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</si>
  <si>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</si>
  <si>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</si>
  <si>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</si>
  <si>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</si>
  <si>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</si>
  <si>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</si>
  <si>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</si>
  <si>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</si>
  <si>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</si>
  <si>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</si>
  <si>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</si>
  <si>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</si>
  <si>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</si>
  <si>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</si>
  <si>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</si>
  <si>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</si>
  <si>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</si>
  <si>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</si>
  <si>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</si>
  <si>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</si>
  <si>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</si>
  <si>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</si>
  <si>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</si>
  <si>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</si>
  <si>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</si>
  <si>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</si>
  <si>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</si>
  <si>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</si>
  <si>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</si>
  <si>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</si>
  <si>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</si>
  <si>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</si>
  <si>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</si>
  <si>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</si>
  <si>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</si>
  <si>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</si>
  <si>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</si>
  <si>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</si>
  <si>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</si>
  <si>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</si>
  <si>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</si>
  <si>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</si>
  <si>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</si>
  <si>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</si>
  <si>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</si>
  <si>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</si>
  <si>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</si>
  <si>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</si>
  <si>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</si>
  <si>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</si>
  <si>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</si>
  <si>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</si>
  <si>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</si>
  <si>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</si>
  <si>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</si>
  <si>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</si>
  <si>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</si>
  <si>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</si>
  <si>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</si>
  <si>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</si>
  <si>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</si>
  <si>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</si>
  <si>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</si>
  <si>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</si>
  <si>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</si>
  <si>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</si>
  <si>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</si>
  <si>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</si>
  <si>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</si>
  <si>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</si>
  <si>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</si>
  <si>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</si>
  <si>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</si>
  <si>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</si>
  <si>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</si>
  <si>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</si>
  <si>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</si>
  <si>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</si>
  <si>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</si>
  <si>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</si>
  <si>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</si>
  <si>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</si>
  <si>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</si>
  <si>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</si>
  <si>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</si>
  <si>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</si>
  <si>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</si>
  <si>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</si>
  <si>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</si>
  <si>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</si>
  <si>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</si>
  <si>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</si>
  <si>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</si>
  <si>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</si>
  <si>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</si>
  <si>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</si>
  <si>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</si>
  <si>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</si>
  <si>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</si>
  <si>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</si>
  <si>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</si>
  <si>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</si>
  <si>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</si>
  <si>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</si>
  <si>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</si>
  <si>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</si>
  <si>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</si>
  <si>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</si>
  <si>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</si>
  <si>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</si>
  <si>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</si>
  <si>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</si>
  <si>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</si>
  <si>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</si>
  <si>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</si>
  <si>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</si>
  <si>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</si>
  <si>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</si>
  <si>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</si>
  <si>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</si>
  <si>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</si>
  <si>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</si>
  <si>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</si>
  <si>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</si>
  <si>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</si>
  <si>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</si>
  <si>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</si>
  <si>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</si>
  <si>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</si>
  <si>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</si>
  <si>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</si>
  <si>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</si>
  <si>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</si>
  <si>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</si>
  <si>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</si>
  <si>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</si>
  <si>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</si>
  <si>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</si>
  <si>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</si>
  <si>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</si>
  <si>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</si>
  <si>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</si>
  <si>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</si>
  <si>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</si>
  <si>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</si>
  <si>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</si>
  <si>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</si>
  <si>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</si>
  <si>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</si>
  <si>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</si>
  <si>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</si>
  <si>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</si>
  <si>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</si>
  <si>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</si>
  <si>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</si>
  <si>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</si>
  <si>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</si>
  <si>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</si>
  <si>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</si>
  <si>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</si>
  <si>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</si>
  <si>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</si>
  <si>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</si>
  <si>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</si>
  <si>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</si>
  <si>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</si>
  <si>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</si>
  <si>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</si>
  <si>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</si>
  <si>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</si>
  <si>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</si>
  <si>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</si>
  <si>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</si>
  <si>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</si>
  <si>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</si>
  <si>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</si>
  <si>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</si>
  <si>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</si>
  <si>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</si>
  <si>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</si>
  <si>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</si>
  <si>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</si>
  <si>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</si>
  <si>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</si>
  <si>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</si>
  <si>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</si>
  <si>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</si>
  <si>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</si>
  <si>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</si>
  <si>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</si>
  <si>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</si>
  <si>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</si>
  <si>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</si>
  <si>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</si>
  <si>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</si>
  <si>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</si>
  <si>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</si>
  <si>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</si>
  <si>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</si>
  <si>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</si>
  <si>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</si>
  <si>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</si>
  <si>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</si>
  <si>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</si>
  <si>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</si>
  <si>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</si>
  <si>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</si>
  <si>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</si>
  <si>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</si>
  <si>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</si>
  <si>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</si>
  <si>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</si>
  <si>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</si>
  <si>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</si>
  <si>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</si>
  <si>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</si>
  <si>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</si>
  <si>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</si>
  <si>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</si>
  <si>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</si>
  <si>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</si>
  <si>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</si>
  <si>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</si>
  <si>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</si>
  <si>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</si>
  <si>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</si>
  <si>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</si>
  <si>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</si>
  <si>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</si>
  <si>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</si>
  <si>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</si>
  <si>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</si>
  <si>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</si>
  <si>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</si>
  <si>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</si>
  <si>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</si>
  <si>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</si>
  <si>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</si>
  <si>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</si>
  <si>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</si>
  <si>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</si>
  <si>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</si>
  <si>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</si>
  <si>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</si>
  <si>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</si>
  <si>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</si>
  <si>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</si>
  <si>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</si>
  <si>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</si>
  <si>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</si>
  <si>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</si>
  <si>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</si>
  <si>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</si>
  <si>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</si>
  <si>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</si>
  <si>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</si>
  <si>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</si>
  <si>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</si>
  <si>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</si>
  <si>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</si>
  <si>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</si>
  <si>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</si>
  <si>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</si>
  <si>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</si>
  <si>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</si>
  <si>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</si>
  <si>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</si>
  <si>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</si>
  <si>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</si>
  <si>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</si>
  <si>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</si>
  <si>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</si>
  <si>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</si>
  <si>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</si>
  <si>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</si>
  <si>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</si>
  <si>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</si>
  <si>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</si>
  <si>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</si>
  <si>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</si>
  <si>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</si>
  <si>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</si>
  <si>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</si>
  <si>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</si>
  <si>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</si>
  <si>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</si>
  <si>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</si>
  <si>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</si>
  <si>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</si>
  <si>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</si>
  <si>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</si>
  <si>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</si>
  <si>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</si>
  <si>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</si>
  <si>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</si>
  <si>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</si>
  <si>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</si>
  <si>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</si>
  <si>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</si>
  <si>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</si>
  <si>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</si>
  <si>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</si>
  <si>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</si>
  <si>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</si>
  <si>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</si>
  <si>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</si>
  <si>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</si>
  <si>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</si>
  <si>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</si>
  <si>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</si>
  <si>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</si>
  <si>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</si>
  <si>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</si>
  <si>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</si>
  <si>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</si>
  <si>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</si>
  <si>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</si>
  <si>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</si>
  <si>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</si>
  <si>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</si>
  <si>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</si>
  <si>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</si>
  <si>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</si>
  <si>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</si>
  <si>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</si>
  <si>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</si>
  <si>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</si>
  <si>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</si>
  <si>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</si>
  <si>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</si>
  <si>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</si>
  <si>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</si>
  <si>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</si>
  <si>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</si>
  <si>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</si>
  <si>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</si>
  <si>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</si>
  <si>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</si>
  <si>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</si>
  <si>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</si>
  <si>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</si>
  <si>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</si>
  <si>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</si>
  <si>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</si>
  <si>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</si>
  <si>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</si>
  <si>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</si>
  <si>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</si>
  <si>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</si>
  <si>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</si>
  <si>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</si>
  <si>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</si>
  <si>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</si>
  <si>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</si>
  <si>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</si>
  <si>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</si>
  <si>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</si>
  <si>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</si>
  <si>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</si>
  <si>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</si>
  <si>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</si>
  <si>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</si>
  <si>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</si>
  <si>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</si>
  <si>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</si>
  <si>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</si>
  <si>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</si>
  <si>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</si>
  <si>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</si>
  <si>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</si>
  <si>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</si>
  <si>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</si>
  <si>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</si>
  <si>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</si>
  <si>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</si>
  <si>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</si>
  <si>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</si>
  <si>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</si>
  <si>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</si>
  <si>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</si>
  <si>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</si>
  <si>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</si>
  <si>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</si>
  <si>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</si>
  <si>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</si>
  <si>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</si>
  <si>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</si>
  <si>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</si>
  <si>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</si>
  <si>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</si>
  <si>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</si>
  <si>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</si>
  <si>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</si>
  <si>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</si>
  <si>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</si>
  <si>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</si>
  <si>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</si>
  <si>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</si>
  <si>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</si>
  <si>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</si>
  <si>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</si>
  <si>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</si>
  <si>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</si>
  <si>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</si>
  <si>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</si>
  <si>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</si>
  <si>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</si>
  <si>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</si>
  <si>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</si>
  <si>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</si>
  <si>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</si>
  <si>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</si>
  <si>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</si>
  <si>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</si>
  <si>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</si>
  <si>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</si>
  <si>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</si>
  <si>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</si>
  <si>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</si>
  <si>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</si>
  <si>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</si>
  <si>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</si>
  <si>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</si>
  <si>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</si>
  <si>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</si>
  <si>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</si>
  <si>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</si>
  <si>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</si>
  <si>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</si>
  <si>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</si>
  <si>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</si>
  <si>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</si>
  <si>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</si>
  <si>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</si>
  <si>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</si>
  <si>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</si>
  <si>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</si>
  <si>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</si>
  <si>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</si>
  <si>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</si>
  <si>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</si>
  <si>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</si>
  <si>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</si>
  <si>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</si>
  <si>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</si>
  <si>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</si>
  <si>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</si>
  <si>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</si>
  <si>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</si>
  <si>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</si>
  <si>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</si>
  <si>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</si>
  <si>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</si>
  <si>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</si>
  <si>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</si>
  <si>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</si>
  <si>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</si>
  <si>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</si>
  <si>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</si>
  <si>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</si>
  <si>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</si>
  <si>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</si>
  <si>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</si>
  <si>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</si>
  <si>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</si>
  <si>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</si>
  <si>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</si>
  <si>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</si>
  <si>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</si>
  <si>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</si>
  <si>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</si>
  <si>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</si>
  <si>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</si>
  <si>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</si>
  <si>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</si>
  <si>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</si>
  <si>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</si>
  <si>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</si>
  <si>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</si>
  <si>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</si>
  <si>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</si>
  <si>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</si>
  <si>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</si>
  <si>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</si>
  <si>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</si>
  <si>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</si>
  <si>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</si>
  <si>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</si>
  <si>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</si>
  <si>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</si>
  <si>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</si>
  <si>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</si>
  <si>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</si>
  <si>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</si>
  <si>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</si>
  <si>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</si>
  <si>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</si>
  <si>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</si>
  <si>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</si>
  <si>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</si>
  <si>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</si>
  <si>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</si>
  <si>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</si>
  <si>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</si>
  <si>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</si>
  <si>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</si>
  <si>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</si>
  <si>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</si>
  <si>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</si>
  <si>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</si>
  <si>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</si>
  <si>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</si>
  <si>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</si>
  <si>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</si>
  <si>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</si>
  <si>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</si>
  <si>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</si>
  <si>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</si>
  <si>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</si>
  <si>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</si>
  <si>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</si>
  <si>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</si>
  <si>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</si>
  <si>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</si>
  <si>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</si>
  <si>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</si>
  <si>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</si>
  <si>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</si>
  <si>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</si>
  <si>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</si>
  <si>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</si>
  <si>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</si>
  <si>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</si>
  <si>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</si>
  <si>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</si>
  <si>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</si>
  <si>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</si>
  <si>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</si>
  <si>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</si>
  <si>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</si>
  <si>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</si>
  <si>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</si>
  <si>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</si>
  <si>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</si>
  <si>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</si>
  <si>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</si>
  <si>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</si>
  <si>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</si>
  <si>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</si>
  <si>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</si>
  <si>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</si>
  <si>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</si>
  <si>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</si>
  <si>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</si>
  <si>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</si>
  <si>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</si>
  <si>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</si>
  <si>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</si>
  <si>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</si>
  <si>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</si>
  <si>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</si>
  <si>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</si>
  <si>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</si>
  <si>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</si>
  <si>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</si>
  <si>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</si>
  <si>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</si>
  <si>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</si>
  <si>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</si>
  <si>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</si>
  <si>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</si>
  <si>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</si>
  <si>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</si>
  <si>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</si>
  <si>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</si>
  <si>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</si>
  <si>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</si>
  <si>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</si>
  <si>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</si>
  <si>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</si>
  <si>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</si>
  <si>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</si>
  <si>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</si>
  <si>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</si>
  <si>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</si>
  <si>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</si>
  <si>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</si>
  <si>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</si>
  <si>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</si>
  <si>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</si>
  <si>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</si>
  <si>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</si>
  <si>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</si>
  <si>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</si>
  <si>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</si>
  <si>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</si>
  <si>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</si>
  <si>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</si>
  <si>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</si>
  <si>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</si>
  <si>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</si>
  <si>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</si>
  <si>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</si>
  <si>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</si>
  <si>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</si>
  <si>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</si>
  <si>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</si>
  <si>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</si>
  <si>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</si>
  <si>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</si>
  <si>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</si>
  <si>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</si>
  <si>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</si>
  <si>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</si>
  <si>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</si>
  <si>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</si>
  <si>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</si>
  <si>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</si>
  <si>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</si>
  <si>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</si>
  <si>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</si>
  <si>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</si>
  <si>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</si>
  <si>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</si>
  <si>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</si>
  <si>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</si>
  <si>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</si>
  <si>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</si>
  <si>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</si>
  <si>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</si>
  <si>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</si>
  <si>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</si>
  <si>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</si>
  <si>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</si>
  <si>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</si>
  <si>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</si>
  <si>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</si>
  <si>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</si>
  <si>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</si>
  <si>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</si>
  <si>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</si>
  <si>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</si>
  <si>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</si>
  <si>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</si>
  <si>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</si>
  <si>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</si>
  <si>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</si>
  <si>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</si>
  <si>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</si>
  <si>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</si>
  <si>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</si>
  <si>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</si>
  <si>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</si>
  <si>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</si>
  <si>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</si>
  <si>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</si>
  <si>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</si>
  <si>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</si>
  <si>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</si>
  <si>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</si>
  <si>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</si>
  <si>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</si>
  <si>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</si>
  <si>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</si>
  <si>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</si>
  <si>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</si>
  <si>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</si>
  <si>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</si>
  <si>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</si>
  <si>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</si>
  <si>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</si>
  <si>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</si>
  <si>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</si>
  <si>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</si>
  <si>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</si>
  <si>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</si>
  <si>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</si>
  <si>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</si>
  <si>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</si>
  <si>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</si>
  <si>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</si>
  <si>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</si>
  <si>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</si>
  <si>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</si>
  <si>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</si>
  <si>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</si>
  <si>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</si>
  <si>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</si>
  <si>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</si>
  <si>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</si>
  <si>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</si>
  <si>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</si>
  <si>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</si>
  <si>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</si>
  <si>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</si>
  <si>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</si>
  <si>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</si>
  <si>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</si>
  <si>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</si>
  <si>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</si>
  <si>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</si>
  <si>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</si>
  <si>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</si>
  <si>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</si>
  <si>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</si>
  <si>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</si>
  <si>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</si>
  <si>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</si>
  <si>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</si>
  <si>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</si>
  <si>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</si>
  <si>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</si>
  <si>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</si>
  <si>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</si>
  <si>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</si>
  <si>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</si>
  <si>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</si>
  <si>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</si>
  <si>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</si>
  <si>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</si>
  <si>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</si>
  <si>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</si>
  <si>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</si>
  <si>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</si>
  <si>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</si>
  <si>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</si>
  <si>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</si>
  <si>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</si>
  <si>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</si>
  <si>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</si>
  <si>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</si>
  <si>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</si>
  <si>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</si>
  <si>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</si>
  <si>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</si>
  <si>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</si>
  <si>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</si>
  <si>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</si>
  <si>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</si>
  <si>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</si>
  <si>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</si>
  <si>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</si>
  <si>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</si>
  <si>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</si>
  <si>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</si>
  <si>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</si>
  <si>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</si>
  <si>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</si>
  <si>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</si>
  <si>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</si>
  <si>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</si>
  <si>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</si>
  <si>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</si>
  <si>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</si>
  <si>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</si>
  <si>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</si>
  <si>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</si>
  <si>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</si>
  <si>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</si>
  <si>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</si>
  <si>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</si>
  <si>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</si>
  <si>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</si>
  <si>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</si>
  <si>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</si>
  <si>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</si>
  <si>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</si>
  <si>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</si>
  <si>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</si>
  <si>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</si>
  <si>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</si>
  <si>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</si>
  <si>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</si>
  <si>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</si>
  <si>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</si>
  <si>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</si>
  <si>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</si>
  <si>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</si>
  <si>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</si>
  <si>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</si>
  <si>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</si>
  <si>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</si>
  <si>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</si>
  <si>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</si>
  <si>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</si>
  <si>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</si>
  <si>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</si>
  <si>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</si>
  <si>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</si>
  <si>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</si>
  <si>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</si>
  <si>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</si>
  <si>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</si>
  <si>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</si>
  <si>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</si>
  <si>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</si>
  <si>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</si>
  <si>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</si>
  <si>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</si>
  <si>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</si>
  <si>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</si>
  <si>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</si>
  <si>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</si>
  <si>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</si>
  <si>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</si>
  <si>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</si>
  <si>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</si>
  <si>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</si>
  <si>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</si>
  <si>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</si>
  <si>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</si>
  <si>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</si>
  <si>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</si>
  <si>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</si>
  <si>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</si>
  <si>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</si>
  <si>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</si>
  <si>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</si>
  <si>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</si>
  <si>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</si>
  <si>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</si>
  <si>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</si>
  <si>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</si>
  <si>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</si>
  <si>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</si>
  <si>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</si>
  <si>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</si>
  <si>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</si>
  <si>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</si>
  <si>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</si>
  <si>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</si>
  <si>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</si>
  <si>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</si>
  <si>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</si>
  <si>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</si>
  <si>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</si>
  <si>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</si>
  <si>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</si>
  <si>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</si>
  <si>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</si>
  <si>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</si>
  <si>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</si>
  <si>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</si>
  <si>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</si>
  <si>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</si>
  <si>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</si>
  <si>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</si>
  <si>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</si>
  <si>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</si>
  <si>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</si>
  <si>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</si>
  <si>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</si>
  <si>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</si>
  <si>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</si>
  <si>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</si>
  <si>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</si>
  <si>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</si>
  <si>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</si>
  <si>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</si>
  <si>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</si>
  <si>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</si>
  <si>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</si>
  <si>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</si>
  <si>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</si>
  <si>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</si>
  <si>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</si>
  <si>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</si>
  <si>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</si>
  <si>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</si>
  <si>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</si>
  <si>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</si>
  <si>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</si>
  <si>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</si>
  <si>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</si>
  <si>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</si>
  <si>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</si>
  <si>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</si>
  <si>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</si>
  <si>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</si>
  <si>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</si>
  <si>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</si>
  <si>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</si>
  <si>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</si>
  <si>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</si>
  <si>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</si>
  <si>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</si>
  <si>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</si>
  <si>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</si>
  <si>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</si>
  <si>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</si>
  <si>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</si>
  <si>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</si>
  <si>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</si>
  <si>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</si>
  <si>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</si>
  <si>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</si>
  <si>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</si>
  <si>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</si>
  <si>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</si>
  <si>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</si>
  <si>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</si>
  <si>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</si>
  <si>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</si>
  <si>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</si>
  <si>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</si>
  <si>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</si>
  <si>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</si>
  <si>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</si>
  <si>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</si>
  <si>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</si>
  <si>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</si>
  <si>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</si>
  <si>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</si>
  <si>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</si>
  <si>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</si>
  <si>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</si>
  <si>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</si>
  <si>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</si>
  <si>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</si>
  <si>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</si>
  <si>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</si>
  <si>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</si>
  <si>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</si>
  <si>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</si>
  <si>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</si>
  <si>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</si>
  <si>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</si>
  <si>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</si>
  <si>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</si>
  <si>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</si>
  <si>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</si>
  <si>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</si>
  <si>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</si>
  <si>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</si>
  <si>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</si>
  <si>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</si>
  <si>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</si>
  <si>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</si>
  <si>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</si>
  <si>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</si>
  <si>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</si>
  <si>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</si>
  <si>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</si>
  <si>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</si>
  <si>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</si>
  <si>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</si>
  <si>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</si>
  <si>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</si>
  <si>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</si>
  <si>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</si>
  <si>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</si>
  <si>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</si>
  <si>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</si>
  <si>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</si>
  <si>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</si>
  <si>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</si>
  <si>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</si>
  <si>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</si>
  <si>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</si>
  <si>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</si>
  <si>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</si>
  <si>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</si>
  <si>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</si>
  <si>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</si>
  <si>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</si>
  <si>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</si>
  <si>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</si>
  <si>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</si>
  <si>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</si>
  <si>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</si>
  <si>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</si>
  <si>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</si>
  <si>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</si>
  <si>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</si>
  <si>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</si>
  <si>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</si>
  <si>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</si>
  <si>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</si>
  <si>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</si>
  <si>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</si>
  <si>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</si>
  <si>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</si>
  <si>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</si>
  <si>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</si>
  <si>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</si>
  <si>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</si>
  <si>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</si>
  <si>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</si>
  <si>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</si>
  <si>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</si>
  <si>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</si>
  <si>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</si>
  <si>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</si>
  <si>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</si>
  <si>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</si>
  <si>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</si>
  <si>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</si>
  <si>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</si>
  <si>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</si>
  <si>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</si>
  <si>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</si>
  <si>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</si>
  <si>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</si>
  <si>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</si>
  <si>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</si>
  <si>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</si>
  <si>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</si>
  <si>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</si>
  <si>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</si>
  <si>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</si>
  <si>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</si>
  <si>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</si>
  <si>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</si>
  <si>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</si>
  <si>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</si>
  <si>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</si>
  <si>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</si>
  <si>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</si>
  <si>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</si>
  <si>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</si>
  <si>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</si>
  <si>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</si>
  <si>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</si>
  <si>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</si>
  <si>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</si>
  <si>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</si>
  <si>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</si>
  <si>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</si>
  <si>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</si>
  <si>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</si>
  <si>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</si>
  <si>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</si>
  <si>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</si>
  <si>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</si>
  <si>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</si>
  <si>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</si>
  <si>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</si>
  <si>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</si>
  <si>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</si>
  <si>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</si>
  <si>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</si>
  <si>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</si>
  <si>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</si>
  <si>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</si>
  <si>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</si>
  <si>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</si>
  <si>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</si>
  <si>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</si>
  <si>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</si>
  <si>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</si>
  <si>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</si>
  <si>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</si>
  <si>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</si>
  <si>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</si>
  <si>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</si>
  <si>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</si>
  <si>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</si>
  <si>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</si>
  <si>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</si>
  <si>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</si>
  <si>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</si>
  <si>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</si>
  <si>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</si>
  <si>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</si>
  <si>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</si>
  <si>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</si>
  <si>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</si>
  <si>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</si>
  <si>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</si>
  <si>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</si>
  <si>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</si>
  <si>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</si>
  <si>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</si>
  <si>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</si>
  <si>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</si>
  <si>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</si>
  <si>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</si>
  <si>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</si>
  <si>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</si>
  <si>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</si>
  <si>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</si>
  <si>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</si>
  <si>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</si>
  <si>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</si>
  <si>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</si>
  <si>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</si>
  <si>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</si>
  <si>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</si>
  <si>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</si>
  <si>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</si>
  <si>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</si>
  <si>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</si>
  <si>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</si>
  <si>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</si>
  <si>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</si>
  <si>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</si>
  <si>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</si>
  <si>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</si>
  <si>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</si>
  <si>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</si>
  <si>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</si>
  <si>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</si>
  <si>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</si>
  <si>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</si>
  <si>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</si>
  <si>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</si>
  <si>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</si>
  <si>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</si>
  <si>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</si>
  <si>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</si>
  <si>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</si>
  <si>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</si>
  <si>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</si>
  <si>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</si>
  <si>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</si>
  <si>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</si>
  <si>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</si>
  <si>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</si>
  <si>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</si>
  <si>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</si>
  <si>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</si>
  <si>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</si>
  <si>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</si>
  <si>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</si>
  <si>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</si>
  <si>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</si>
  <si>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</si>
  <si>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</si>
  <si>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</si>
  <si>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</si>
  <si>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</si>
  <si>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</si>
  <si>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</si>
  <si>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</si>
  <si>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</si>
  <si>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</si>
  <si>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</si>
  <si>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</si>
  <si>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</si>
  <si>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</si>
  <si>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</si>
  <si>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</si>
  <si>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</si>
  <si>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</si>
  <si>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</si>
  <si>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</si>
  <si>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</si>
  <si>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</si>
  <si>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</si>
  <si>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</si>
  <si>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</si>
  <si>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</si>
  <si>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</si>
  <si>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</si>
  <si>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</si>
  <si>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</si>
  <si>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</si>
  <si>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</si>
  <si>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</si>
  <si>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</si>
  <si>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</si>
  <si>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</si>
  <si>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</si>
  <si>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</si>
  <si>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</si>
  <si>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</si>
  <si>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</si>
  <si>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</si>
  <si>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</si>
  <si>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</si>
  <si>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</si>
  <si>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</si>
  <si>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</si>
  <si>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</si>
  <si>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</si>
  <si>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</si>
  <si>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</si>
  <si>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</si>
  <si>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</si>
  <si>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</si>
  <si>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</si>
  <si>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</si>
  <si>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</si>
  <si>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</si>
  <si>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</si>
  <si>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</si>
  <si>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</si>
  <si>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</si>
  <si>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</si>
  <si>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</si>
  <si>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</si>
  <si>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</si>
  <si>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</si>
  <si>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</si>
  <si>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</si>
  <si>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</si>
  <si>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</si>
  <si>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</si>
  <si>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</si>
  <si>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</si>
  <si>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</si>
  <si>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</si>
  <si>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</si>
  <si>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</si>
  <si>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</si>
  <si>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</si>
  <si>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</si>
  <si>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</si>
  <si>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</si>
  <si>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</si>
  <si>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</si>
  <si>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</si>
  <si>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</si>
  <si>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</si>
  <si>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</si>
  <si>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</si>
  <si>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</si>
  <si>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</si>
  <si>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</si>
  <si>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</si>
  <si>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</si>
  <si>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</si>
  <si>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</si>
  <si>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</si>
  <si>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</si>
  <si>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</si>
  <si>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</si>
  <si>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</si>
  <si>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</si>
  <si>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</si>
  <si>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</si>
  <si>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</si>
  <si>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</si>
  <si>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</si>
  <si>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</si>
  <si>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</si>
  <si>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</si>
  <si>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</si>
  <si>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</si>
  <si>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</si>
  <si>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</si>
  <si>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</si>
  <si>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</si>
  <si>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</si>
  <si>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</si>
  <si>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</si>
  <si>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</si>
  <si>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</si>
  <si>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</si>
  <si>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</si>
  <si>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</si>
  <si>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</si>
  <si>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</si>
  <si>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</si>
  <si>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</si>
  <si>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</si>
  <si>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</si>
  <si>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</si>
  <si>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</si>
  <si>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</si>
  <si>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</si>
  <si>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</si>
  <si>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</si>
  <si>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</si>
  <si>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</si>
  <si>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</si>
  <si>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</si>
  <si>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</si>
  <si>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</si>
  <si>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</si>
  <si>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</si>
  <si>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</si>
  <si>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</si>
  <si>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</si>
  <si>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</si>
  <si>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</si>
  <si>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</si>
  <si>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</si>
  <si>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</si>
  <si>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</si>
  <si>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</si>
  <si>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</si>
  <si>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</si>
  <si>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</si>
  <si>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</si>
  <si>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</si>
  <si>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</si>
  <si>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</si>
  <si>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</si>
  <si>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</si>
  <si>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</si>
  <si>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</si>
  <si>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</si>
  <si>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</si>
  <si>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</si>
  <si>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</si>
  <si>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</si>
  <si>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</si>
  <si>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</si>
  <si>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</si>
  <si>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</si>
  <si>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</si>
  <si>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</si>
  <si>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</si>
  <si>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</si>
  <si>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</si>
  <si>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</si>
  <si>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</si>
  <si>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</si>
  <si>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</si>
  <si>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</si>
  <si>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</si>
  <si>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</si>
  <si>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</si>
  <si>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</si>
  <si>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</si>
  <si>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</si>
  <si>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</si>
  <si>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</si>
  <si>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</si>
  <si>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</si>
  <si>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</si>
  <si>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</si>
  <si>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</si>
  <si>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</si>
  <si>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</si>
  <si>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</si>
  <si>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</si>
  <si>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</si>
  <si>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</si>
  <si>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</si>
  <si>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</si>
  <si>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</si>
  <si>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</si>
  <si>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</si>
  <si>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</si>
  <si>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</si>
  <si>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</si>
  <si>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</si>
  <si>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</si>
  <si>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</si>
  <si>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</si>
  <si>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</si>
  <si>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</si>
  <si>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</si>
  <si>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</si>
  <si>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</si>
  <si>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</si>
  <si>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</si>
  <si>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</si>
  <si>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</si>
  <si>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</si>
  <si>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</si>
  <si>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</si>
  <si>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</si>
  <si>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</si>
  <si>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</si>
  <si>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</si>
  <si>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</si>
  <si>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</si>
  <si>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</si>
  <si>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</si>
  <si>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</si>
  <si>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</si>
  <si>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</si>
  <si>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</si>
  <si>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</si>
  <si>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</si>
  <si>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</si>
  <si>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</si>
  <si>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</si>
  <si>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</si>
  <si>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</si>
  <si>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</si>
  <si>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</si>
  <si>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</si>
  <si>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</si>
  <si>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</si>
  <si>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</si>
  <si>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</si>
  <si>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</si>
  <si>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</si>
  <si>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</si>
  <si>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</si>
  <si>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</si>
  <si>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</si>
  <si>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</si>
  <si>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</si>
  <si>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</si>
  <si>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</si>
  <si>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</si>
  <si>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</si>
  <si>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</si>
  <si>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</si>
  <si>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</si>
  <si>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</si>
  <si>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</si>
  <si>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</si>
  <si>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</si>
  <si>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</si>
  <si>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</si>
  <si>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</si>
  <si>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</si>
  <si>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</si>
  <si>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</si>
  <si>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</si>
  <si>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</si>
  <si>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</si>
  <si>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</si>
  <si>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</si>
  <si>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</si>
  <si>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</si>
  <si>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</si>
  <si>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</si>
  <si>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</si>
  <si>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</si>
  <si>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</si>
  <si>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</si>
  <si>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</si>
  <si>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</si>
  <si>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</si>
  <si>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</si>
  <si>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</si>
  <si>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</si>
  <si>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</si>
  <si>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</si>
  <si>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</si>
  <si>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</si>
  <si>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</si>
  <si>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</si>
  <si>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</si>
  <si>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</si>
  <si>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</si>
  <si>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</si>
  <si>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</si>
  <si>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</si>
  <si>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</si>
  <si>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</si>
  <si>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</si>
  <si>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</si>
  <si>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</si>
  <si>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</si>
  <si>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</si>
  <si>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</si>
  <si>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</si>
  <si>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</si>
  <si>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</si>
  <si>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</si>
  <si>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</si>
  <si>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</si>
  <si>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</si>
  <si>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</si>
  <si>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</si>
  <si>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</si>
  <si>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</si>
  <si>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</si>
  <si>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</si>
  <si>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</si>
  <si>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</si>
  <si>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</si>
  <si>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</si>
  <si>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</si>
  <si>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</si>
  <si>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</si>
  <si>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</si>
  <si>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</si>
  <si>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</si>
  <si>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</si>
  <si>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</si>
  <si>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</si>
  <si>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</si>
  <si>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</si>
  <si>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</si>
  <si>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</si>
  <si>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</si>
  <si>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</si>
  <si>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</si>
  <si>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</si>
  <si>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</si>
  <si>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</si>
  <si>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</si>
  <si>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</si>
  <si>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</si>
  <si>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</si>
  <si>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</si>
  <si>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</si>
  <si>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</si>
  <si>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</si>
  <si>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</si>
  <si>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</si>
  <si>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</si>
  <si>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</si>
  <si>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</si>
  <si>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</si>
  <si>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</si>
  <si>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</si>
  <si>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</si>
  <si>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</si>
  <si>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</si>
  <si>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</si>
  <si>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</si>
  <si>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</si>
  <si>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</si>
  <si>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</si>
  <si>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</si>
  <si>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</si>
  <si>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</si>
  <si>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</si>
  <si>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</si>
  <si>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</si>
  <si>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</si>
  <si>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</si>
  <si>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</si>
  <si>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</si>
  <si>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</si>
  <si>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</si>
  <si>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</si>
  <si>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</si>
  <si>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</si>
  <si>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</si>
  <si>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</si>
  <si>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</si>
  <si>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</si>
  <si>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</si>
  <si>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</si>
  <si>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</si>
  <si>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</si>
  <si>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</si>
  <si>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</si>
  <si>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</si>
  <si>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</si>
  <si>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</si>
  <si>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</si>
  <si>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</si>
  <si>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</si>
  <si>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</si>
  <si>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</si>
  <si>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</si>
  <si>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</si>
  <si>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</si>
  <si>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</si>
  <si>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</si>
  <si>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</si>
  <si>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</si>
  <si>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</si>
  <si>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</si>
  <si>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</si>
  <si>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</si>
  <si>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</si>
  <si>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</si>
  <si>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</si>
  <si>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</si>
  <si>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</si>
  <si>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</si>
  <si>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</si>
  <si>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</si>
  <si>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</si>
  <si>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</si>
  <si>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</si>
  <si>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</si>
  <si>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</si>
  <si>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</si>
  <si>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</si>
  <si>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</si>
  <si>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</si>
  <si>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</si>
  <si>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</si>
  <si>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</si>
  <si>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</si>
  <si>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</si>
  <si>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</si>
  <si>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</si>
  <si>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</si>
  <si>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</si>
  <si>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</si>
  <si>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</si>
  <si>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</si>
  <si>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</si>
  <si>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</si>
  <si>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</si>
  <si>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</si>
  <si>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</si>
  <si>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</si>
  <si>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</si>
  <si>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</si>
  <si>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</si>
  <si>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</si>
  <si>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</si>
  <si>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</si>
  <si>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</si>
  <si>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</si>
  <si>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</si>
  <si>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</si>
  <si>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</si>
  <si>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</si>
  <si>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</si>
  <si>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</si>
  <si>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</si>
  <si>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</si>
  <si>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</si>
  <si>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</si>
  <si>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</si>
  <si>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</si>
  <si>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</si>
  <si>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</si>
  <si>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</si>
  <si>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</si>
  <si>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</si>
  <si>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</si>
  <si>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</si>
  <si>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</si>
  <si>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</si>
  <si>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</si>
  <si>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</si>
  <si>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</si>
  <si>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</si>
  <si>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</si>
  <si>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</si>
  <si>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</si>
  <si>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</si>
  <si>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</si>
  <si>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</si>
  <si>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</si>
  <si>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</si>
  <si>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</si>
  <si>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</si>
  <si>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</si>
  <si>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</si>
  <si>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</si>
  <si>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</si>
  <si>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</si>
  <si>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</si>
  <si>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</si>
  <si>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</si>
  <si>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</si>
  <si>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</si>
  <si>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</si>
  <si>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</si>
  <si>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</si>
  <si>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</si>
  <si>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</si>
  <si>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</si>
  <si>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</si>
  <si>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</si>
  <si>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</si>
  <si>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</si>
  <si>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</si>
  <si>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</si>
  <si>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</si>
  <si>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</si>
  <si>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</si>
  <si>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</si>
  <si>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</si>
  <si>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</si>
  <si>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</si>
  <si>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</si>
  <si>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</si>
  <si>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</si>
  <si>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</si>
  <si>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</si>
  <si>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</si>
  <si>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</si>
  <si>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</si>
  <si>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</si>
  <si>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</si>
  <si>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</si>
  <si>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</si>
  <si>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</si>
  <si>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</si>
  <si>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</si>
  <si>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</si>
  <si>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</si>
  <si>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</si>
  <si>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</si>
  <si>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</si>
  <si>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</si>
  <si>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</si>
  <si>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</si>
  <si>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</si>
  <si>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</si>
  <si>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</si>
  <si>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</si>
  <si>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</si>
  <si>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</si>
  <si>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</si>
  <si>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</si>
  <si>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</si>
  <si>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</si>
  <si>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</si>
  <si>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</si>
  <si>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</si>
  <si>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</si>
  <si>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</si>
  <si>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</si>
  <si>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</si>
  <si>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</si>
  <si>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</si>
  <si>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</si>
  <si>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</si>
  <si>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</si>
  <si>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</si>
  <si>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</si>
  <si>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</si>
  <si>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</si>
  <si>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</si>
  <si>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</si>
  <si>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</si>
  <si>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</si>
  <si>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</si>
  <si>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</si>
  <si>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</si>
  <si>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</si>
  <si>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</si>
  <si>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</si>
  <si>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</si>
  <si>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</si>
  <si>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</si>
  <si>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</si>
  <si>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</si>
  <si>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</si>
  <si>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</si>
  <si>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</si>
  <si>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</si>
  <si>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</si>
  <si>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</si>
  <si>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</si>
  <si>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</si>
  <si>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</si>
  <si>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</si>
  <si>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</si>
  <si>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</si>
  <si>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</si>
  <si>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</si>
  <si>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</si>
  <si>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</si>
  <si>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</si>
  <si>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</si>
  <si>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</si>
  <si>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</si>
  <si>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</si>
  <si>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</si>
  <si>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</si>
  <si>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</si>
  <si>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</si>
  <si>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</si>
  <si>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</si>
  <si>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</si>
  <si>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</si>
  <si>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</si>
  <si>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</si>
  <si>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</si>
  <si>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</si>
  <si>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</si>
  <si>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</si>
  <si>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</si>
  <si>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</si>
  <si>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</si>
  <si>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</si>
  <si>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</si>
  <si>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</si>
  <si>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</si>
  <si>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</si>
  <si>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</si>
  <si>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</si>
  <si>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</si>
  <si>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</si>
  <si>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</si>
  <si>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</si>
  <si>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</si>
  <si>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</si>
  <si>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</si>
  <si>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</si>
  <si>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</si>
  <si>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</si>
  <si>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</si>
  <si>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</si>
  <si>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</si>
  <si>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</si>
  <si>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</si>
  <si>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</si>
  <si>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</si>
  <si>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</si>
  <si>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</si>
  <si>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</si>
  <si>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</si>
  <si>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</si>
  <si>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</si>
  <si>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</si>
  <si>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</si>
  <si>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</si>
  <si>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</si>
  <si>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</si>
  <si>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</si>
  <si>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</si>
  <si>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</si>
  <si>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</si>
  <si>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</si>
  <si>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</si>
  <si>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</si>
  <si>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</si>
  <si>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</si>
  <si>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</si>
  <si>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</si>
  <si>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</si>
  <si>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</si>
  <si>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</si>
  <si>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</si>
  <si>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</si>
  <si>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</si>
  <si>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</si>
  <si>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</si>
  <si>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</si>
  <si>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</si>
  <si>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</si>
  <si>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</si>
  <si>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</si>
  <si>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</si>
  <si>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</si>
  <si>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</si>
  <si>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</si>
  <si>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</si>
  <si>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</si>
  <si>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</si>
  <si>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</si>
  <si>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</si>
  <si>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</si>
  <si>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</si>
  <si>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</si>
  <si>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</si>
  <si>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</si>
  <si>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</si>
  <si>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</si>
  <si>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</si>
  <si>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</si>
  <si>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</si>
  <si>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</si>
  <si>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</si>
  <si>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</si>
  <si>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</si>
  <si>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</si>
  <si>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</si>
  <si>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</si>
  <si>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</si>
  <si>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</si>
  <si>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</si>
  <si>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</si>
  <si>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</si>
  <si>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</si>
  <si>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</si>
  <si>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</si>
  <si>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</si>
  <si>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</si>
  <si>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</si>
  <si>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</si>
  <si>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</si>
  <si>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</si>
  <si>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</si>
  <si>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</si>
  <si>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</si>
  <si>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</si>
  <si>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</si>
  <si>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</si>
  <si>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</si>
  <si>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</si>
  <si>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</si>
  <si>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</si>
  <si>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</si>
  <si>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</si>
  <si>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</si>
  <si>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</si>
  <si>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</si>
  <si>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</si>
  <si>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</si>
  <si>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</si>
  <si>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</si>
  <si>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</si>
  <si>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</si>
  <si>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</si>
  <si>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</si>
  <si>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</si>
  <si>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</si>
  <si>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</si>
  <si>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</si>
  <si>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</si>
  <si>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</si>
  <si>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</si>
  <si>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</si>
  <si>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</si>
  <si>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</si>
  <si>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</si>
  <si>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</si>
  <si>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</si>
  <si>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</si>
  <si>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</si>
  <si>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</si>
  <si>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</si>
  <si>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</si>
  <si>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</si>
  <si>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</si>
  <si>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</si>
  <si>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</si>
  <si>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</si>
  <si>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</si>
  <si>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</si>
  <si>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</si>
  <si>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</si>
  <si>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</si>
  <si>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</si>
  <si>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</si>
  <si>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</si>
  <si>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</si>
  <si>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</si>
  <si>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</si>
  <si>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</si>
  <si>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</si>
  <si>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</si>
  <si>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</si>
  <si>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</si>
  <si>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</si>
  <si>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</si>
  <si>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</si>
  <si>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</si>
  <si>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</si>
  <si>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</si>
  <si>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</si>
  <si>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</si>
  <si>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</si>
  <si>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</si>
  <si>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</si>
  <si>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</si>
  <si>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</si>
  <si>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</si>
  <si>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</si>
  <si>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</si>
  <si>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</si>
  <si>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</si>
  <si>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</si>
  <si>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</si>
  <si>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</si>
  <si>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</si>
  <si>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</si>
  <si>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</si>
  <si>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</si>
  <si>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</si>
  <si>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</si>
  <si>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</si>
  <si>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</si>
  <si>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</si>
  <si>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</si>
  <si>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</si>
  <si>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</si>
  <si>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</si>
  <si>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</si>
  <si>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</si>
  <si>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</si>
  <si>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</si>
  <si>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</si>
  <si>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</si>
  <si>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</si>
  <si>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</si>
  <si>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</si>
  <si>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</si>
  <si>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</si>
  <si>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</si>
  <si>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</si>
  <si>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</si>
  <si>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</si>
  <si>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</si>
  <si>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</si>
  <si>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</si>
  <si>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</si>
  <si>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</si>
  <si>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</si>
  <si>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</si>
  <si>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</si>
  <si>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</si>
  <si>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</si>
  <si>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</si>
  <si>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</si>
  <si>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</si>
  <si>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</si>
  <si>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</si>
  <si>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</si>
  <si>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</si>
  <si>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</si>
  <si>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</si>
  <si>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</si>
  <si>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</si>
  <si>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</si>
  <si>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</si>
  <si>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</si>
  <si>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</si>
  <si>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</si>
  <si>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</si>
  <si>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</si>
  <si>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</si>
  <si>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</si>
  <si>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</si>
  <si>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</si>
  <si>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</si>
  <si>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</si>
  <si>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</si>
  <si>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</si>
  <si>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</si>
  <si>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</si>
  <si>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</si>
  <si>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</si>
  <si>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</si>
  <si>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</si>
  <si>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</si>
  <si>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</si>
  <si>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</si>
  <si>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</si>
  <si>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</si>
  <si>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</si>
  <si>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</si>
  <si>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</si>
  <si>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</si>
  <si>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</si>
  <si>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</si>
  <si>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</si>
  <si>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</si>
  <si>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</si>
  <si>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</si>
  <si>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</si>
  <si>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</si>
  <si>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</si>
  <si>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</si>
  <si>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</si>
  <si>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</si>
  <si>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</si>
  <si>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</si>
  <si>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</si>
  <si>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</si>
  <si>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</si>
  <si>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</si>
  <si>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</si>
  <si>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</si>
  <si>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</si>
  <si>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</si>
  <si>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</si>
  <si>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</si>
  <si>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</si>
  <si>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</si>
  <si>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</si>
  <si>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</si>
  <si>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</si>
  <si>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</si>
  <si>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</si>
  <si>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</si>
  <si>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</si>
  <si>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</si>
  <si>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</si>
  <si>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</si>
  <si>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</si>
  <si>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</si>
  <si>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</si>
  <si>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</si>
  <si>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</si>
  <si>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</si>
  <si>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</si>
  <si>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</si>
  <si>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</si>
  <si>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</si>
  <si>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</si>
  <si>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</si>
  <si>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</si>
  <si>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</si>
  <si>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</si>
  <si>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</si>
  <si>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</si>
  <si>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</si>
  <si>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</si>
  <si>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</si>
  <si>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</si>
  <si>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</si>
  <si>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</si>
  <si>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</si>
  <si>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</si>
  <si>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</si>
  <si>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</si>
  <si>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</si>
  <si>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</si>
  <si>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</si>
  <si>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</si>
  <si>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</si>
  <si>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</si>
  <si>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</si>
  <si>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</si>
  <si>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</si>
  <si>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</si>
  <si>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</si>
  <si>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</si>
  <si>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</si>
  <si>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</si>
  <si>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</si>
  <si>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</si>
  <si>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</si>
  <si>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</si>
  <si>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</si>
  <si>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</si>
  <si>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</si>
  <si>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</si>
  <si>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</si>
  <si>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</si>
  <si>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</si>
  <si>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</si>
  <si>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</si>
  <si>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</si>
  <si>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</si>
  <si>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</si>
  <si>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</si>
  <si>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</si>
  <si>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</si>
  <si>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</si>
  <si>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</si>
  <si>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</si>
  <si>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</si>
  <si>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</si>
  <si>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</si>
  <si>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</si>
  <si>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</si>
  <si>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</si>
  <si>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</si>
  <si>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</si>
  <si>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</si>
  <si>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</si>
  <si>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</si>
  <si>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</si>
  <si>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</si>
  <si>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</si>
  <si>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</si>
  <si>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</si>
  <si>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</si>
  <si>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</si>
  <si>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</si>
  <si>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</si>
  <si>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</si>
  <si>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</si>
  <si>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</si>
  <si>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</si>
  <si>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</si>
  <si>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</si>
  <si>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</si>
  <si>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</si>
  <si>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</si>
  <si>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</si>
  <si>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</si>
  <si>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</si>
  <si>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</si>
  <si>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</si>
  <si>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</si>
  <si>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</si>
  <si>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</si>
  <si>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</si>
  <si>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</si>
  <si>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</si>
  <si>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</si>
  <si>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</si>
  <si>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</si>
  <si>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</si>
  <si>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</si>
  <si>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</si>
  <si>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</si>
  <si>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</si>
  <si>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</si>
  <si>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</si>
  <si>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</si>
  <si>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</si>
  <si>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</si>
  <si>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</si>
  <si>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</si>
  <si>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</si>
  <si>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</si>
  <si>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</si>
  <si>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</si>
  <si>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</si>
  <si>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</si>
  <si>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</si>
  <si>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</si>
  <si>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</si>
  <si>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</si>
  <si>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</si>
  <si>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</si>
  <si>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</si>
  <si>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</si>
  <si>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</si>
  <si>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</si>
  <si>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</si>
  <si>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</si>
  <si>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</si>
  <si>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</si>
  <si>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</si>
  <si>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</si>
  <si>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</si>
  <si>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</si>
  <si>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</si>
  <si>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</si>
  <si>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</si>
  <si>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</si>
  <si>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</si>
  <si>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</si>
  <si>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</si>
  <si>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</si>
  <si>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</si>
  <si>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</si>
  <si>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</si>
  <si>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</si>
  <si>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</si>
  <si>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</si>
  <si>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</si>
  <si>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</si>
  <si>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</si>
  <si>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</si>
  <si>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</si>
  <si>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</si>
  <si>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</si>
  <si>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</si>
  <si>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</si>
  <si>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</si>
  <si>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</si>
  <si>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</si>
  <si>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</si>
  <si>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</si>
  <si>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</si>
  <si>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</si>
  <si>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</si>
  <si>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</si>
  <si>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</si>
  <si>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</si>
  <si>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</si>
  <si>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</si>
  <si>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</si>
  <si>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</si>
  <si>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</si>
  <si>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</si>
  <si>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</si>
  <si>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</si>
  <si>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</si>
  <si>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</si>
  <si>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</si>
  <si>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</si>
  <si>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</si>
  <si>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</si>
  <si>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</si>
  <si>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</si>
  <si>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</si>
  <si>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</si>
  <si>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</si>
  <si>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</si>
  <si>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</si>
  <si>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</si>
  <si>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</si>
  <si>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</si>
  <si>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</si>
  <si>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</si>
  <si>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</si>
  <si>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</si>
  <si>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</si>
  <si>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</si>
  <si>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</si>
  <si>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</si>
  <si>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</si>
  <si>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</si>
  <si>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</si>
  <si>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</si>
  <si>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</si>
  <si>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</si>
  <si>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</si>
  <si>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</si>
  <si>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</si>
  <si>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</si>
  <si>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</si>
  <si>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</si>
  <si>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</si>
  <si>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</si>
  <si>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</si>
  <si>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</si>
  <si>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</si>
  <si>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</si>
  <si>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</si>
  <si>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</si>
  <si>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</si>
  <si>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</si>
  <si>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</si>
  <si>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</si>
  <si>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</si>
  <si>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</si>
  <si>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</si>
  <si>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</si>
  <si>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</si>
  <si>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</si>
  <si>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</si>
  <si>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</si>
  <si>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</si>
  <si>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</si>
  <si>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</si>
  <si>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</si>
  <si>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</si>
  <si>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</si>
  <si>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</si>
  <si>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</si>
  <si>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</si>
  <si>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</si>
  <si>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</si>
  <si>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</si>
  <si>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</si>
  <si>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</si>
  <si>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</si>
  <si>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</si>
  <si>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</si>
  <si>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</si>
  <si>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</si>
  <si>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</si>
  <si>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</si>
  <si>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</si>
  <si>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</si>
  <si>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</si>
  <si>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</si>
  <si>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</si>
  <si>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</si>
  <si>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</si>
  <si>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</si>
  <si>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</si>
  <si>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</si>
  <si>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</si>
  <si>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</si>
  <si>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</si>
  <si>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</si>
  <si>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</si>
  <si>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</si>
  <si>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</si>
  <si>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</si>
  <si>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</si>
  <si>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</si>
  <si>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</si>
  <si>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</si>
  <si>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</si>
  <si>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</si>
  <si>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</si>
  <si>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</si>
  <si>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</si>
  <si>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</si>
  <si>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</si>
  <si>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</si>
  <si>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</si>
  <si>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</si>
  <si>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</si>
  <si>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</si>
  <si>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</si>
  <si>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</si>
  <si>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</si>
  <si>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</si>
  <si>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</si>
  <si>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</si>
  <si>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</si>
  <si>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</si>
  <si>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</si>
  <si>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</si>
  <si>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</si>
  <si>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</si>
  <si>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</si>
  <si>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</si>
  <si>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</si>
  <si>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</si>
  <si>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</si>
  <si>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</si>
  <si>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</si>
  <si>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</si>
  <si>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</si>
  <si>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</si>
  <si>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</si>
  <si>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</si>
  <si>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</si>
  <si>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</si>
  <si>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</si>
  <si>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</si>
  <si>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</si>
  <si>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</si>
  <si>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</si>
  <si>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</si>
  <si>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</si>
  <si>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</si>
  <si>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</si>
  <si>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</si>
  <si>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</si>
  <si>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</si>
  <si>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</si>
  <si>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</si>
  <si>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</si>
  <si>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</si>
  <si>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</si>
  <si>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</si>
  <si>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</si>
  <si>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</si>
  <si>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</si>
  <si>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</si>
  <si>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</si>
  <si>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</si>
  <si>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</si>
  <si>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</si>
  <si>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</si>
  <si>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</si>
  <si>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</si>
  <si>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</si>
  <si>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</si>
  <si>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</si>
  <si>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</si>
  <si>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</si>
  <si>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</si>
  <si>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</si>
  <si>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</si>
  <si>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</si>
  <si>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</si>
  <si>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</si>
  <si>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</si>
  <si>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</si>
  <si>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</si>
  <si>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</si>
  <si>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</si>
  <si>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</si>
  <si>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</si>
  <si>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</si>
  <si>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</si>
  <si>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</si>
  <si>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</si>
  <si>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</si>
  <si>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</si>
  <si>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</si>
  <si>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</si>
  <si>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</si>
  <si>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</si>
  <si>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</si>
  <si>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</si>
  <si>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</si>
  <si>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</si>
  <si>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</si>
  <si>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</si>
  <si>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</si>
  <si>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</si>
  <si>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</si>
  <si>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</si>
  <si>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</si>
  <si>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</si>
  <si>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</si>
  <si>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</si>
  <si>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</si>
  <si>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</si>
  <si>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</si>
  <si>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</si>
  <si>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</si>
  <si>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</si>
  <si>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</si>
  <si>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</si>
  <si>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</si>
  <si>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</si>
  <si>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</si>
  <si>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</si>
  <si>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</si>
  <si>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</si>
  <si>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</si>
  <si>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</si>
  <si>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</si>
  <si>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</si>
  <si>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</si>
  <si>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</si>
  <si>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</si>
  <si>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</si>
  <si>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</si>
  <si>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</si>
  <si>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</si>
  <si>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</si>
  <si>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</si>
  <si>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</si>
  <si>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</si>
  <si>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</si>
  <si>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</si>
  <si>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</si>
  <si>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</si>
  <si>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</si>
  <si>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</si>
  <si>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</si>
  <si>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</si>
  <si>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</si>
  <si>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</si>
  <si>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</si>
  <si>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</si>
  <si>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</si>
  <si>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</si>
  <si>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</si>
  <si>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</si>
  <si>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</si>
  <si>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</si>
  <si>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</si>
  <si>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</si>
  <si>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</si>
  <si>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</si>
  <si>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</si>
  <si>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</si>
  <si>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</si>
  <si>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</si>
  <si>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</si>
  <si>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</si>
  <si>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</si>
  <si>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</si>
  <si>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</si>
  <si>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</si>
  <si>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</si>
  <si>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</si>
  <si>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</si>
  <si>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</si>
  <si>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</si>
  <si>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</si>
  <si>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</si>
  <si>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</si>
  <si>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</si>
  <si>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</si>
  <si>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</si>
  <si>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</si>
  <si>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</si>
  <si>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</si>
  <si>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</si>
  <si>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</si>
  <si>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</si>
  <si>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</si>
  <si>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</si>
  <si>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</si>
  <si>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</si>
  <si>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</si>
  <si>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</si>
  <si>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</si>
  <si>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</si>
  <si>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</si>
  <si>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</si>
  <si>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</si>
  <si>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</si>
  <si>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</si>
  <si>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</si>
  <si>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</si>
  <si>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</si>
  <si>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</si>
  <si>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</si>
  <si>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</si>
  <si>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</si>
  <si>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</si>
  <si>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</si>
  <si>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</si>
  <si>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</si>
  <si>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</si>
  <si>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</si>
  <si>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</si>
  <si>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</si>
  <si>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</si>
  <si>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</si>
  <si>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</si>
  <si>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</si>
  <si>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</si>
  <si>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</si>
  <si>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</si>
  <si>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</si>
  <si>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</si>
  <si>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</si>
  <si>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</si>
  <si>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</si>
  <si>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</si>
  <si>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</si>
  <si>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</si>
  <si>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</si>
  <si>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</si>
  <si>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</si>
  <si>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</si>
  <si>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</si>
  <si>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</si>
  <si>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</si>
  <si>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</si>
  <si>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</si>
  <si>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</si>
  <si>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</si>
  <si>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</si>
  <si>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</si>
  <si>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</si>
  <si>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</si>
  <si>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</si>
  <si>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</si>
  <si>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</si>
  <si>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</si>
  <si>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</si>
  <si>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</si>
  <si>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</si>
  <si>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</si>
  <si>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</si>
  <si>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</si>
  <si>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</si>
  <si>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</si>
  <si>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</si>
  <si>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</si>
  <si>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</si>
  <si>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</si>
  <si>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</si>
  <si>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</si>
  <si>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</si>
  <si>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</si>
  <si>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</si>
  <si>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</si>
  <si>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</si>
  <si>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</si>
  <si>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</si>
  <si>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</si>
  <si>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</si>
  <si>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</si>
  <si>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</si>
  <si>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</si>
  <si>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</si>
  <si>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</si>
  <si>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</si>
  <si>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</si>
  <si>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</si>
  <si>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</si>
  <si>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</si>
  <si>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</si>
  <si>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</si>
  <si>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</si>
  <si>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</si>
  <si>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</si>
  <si>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</si>
  <si>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</si>
  <si>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</si>
  <si>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</si>
  <si>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</si>
  <si>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</si>
  <si>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</si>
  <si>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</si>
  <si>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</si>
  <si>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</si>
  <si>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</si>
  <si>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</si>
  <si>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</si>
  <si>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</si>
  <si>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</si>
  <si>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</si>
  <si>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</si>
  <si>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</si>
  <si>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</si>
  <si>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</si>
  <si>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</si>
  <si>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</si>
  <si>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</si>
  <si>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</si>
  <si>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</si>
  <si>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</si>
  <si>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</si>
  <si>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</si>
  <si>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</si>
  <si>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</si>
  <si>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</si>
  <si>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</si>
  <si>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</si>
  <si>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</si>
  <si>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</si>
  <si>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</si>
  <si>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</si>
  <si>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</si>
  <si>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</si>
  <si>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</si>
  <si>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</si>
  <si>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</si>
  <si>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</si>
  <si>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</si>
  <si>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</si>
  <si>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</si>
  <si>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</si>
  <si>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</si>
  <si>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</si>
  <si>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</si>
  <si>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</si>
  <si>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</si>
  <si>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</si>
  <si>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</si>
  <si>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</si>
  <si>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</si>
  <si>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</si>
  <si>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</si>
  <si>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</si>
  <si>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</si>
  <si>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</si>
  <si>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</si>
  <si>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</si>
  <si>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</si>
  <si>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</si>
  <si>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</si>
  <si>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</si>
  <si>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</si>
  <si>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</si>
  <si>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</si>
  <si>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</si>
  <si>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</si>
  <si>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</si>
  <si>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</si>
  <si>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</si>
  <si>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</si>
  <si>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</si>
  <si>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</si>
  <si>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</si>
  <si>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</si>
  <si>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</si>
  <si>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</si>
  <si>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</si>
  <si>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</si>
  <si>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</si>
  <si>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</si>
  <si>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</si>
  <si>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</si>
  <si>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</si>
  <si>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</si>
  <si>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</si>
  <si>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</si>
  <si>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</si>
  <si>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</si>
  <si>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</si>
  <si>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</si>
  <si>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</si>
  <si>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</si>
  <si>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</si>
  <si>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</si>
  <si>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</si>
  <si>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</si>
  <si>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</si>
  <si>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</si>
  <si>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</si>
  <si>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</si>
  <si>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</si>
  <si>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</si>
  <si>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</si>
  <si>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</si>
  <si>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</si>
  <si>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</si>
  <si>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</si>
  <si>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</si>
  <si>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</si>
  <si>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</si>
  <si>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</si>
  <si>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</si>
  <si>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</si>
  <si>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</si>
  <si>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</si>
  <si>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</si>
  <si>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</si>
  <si>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</si>
  <si>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</si>
  <si>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</si>
  <si>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</si>
  <si>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</si>
  <si>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</si>
  <si>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</si>
  <si>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</si>
  <si>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</si>
  <si>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</si>
  <si>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</si>
  <si>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</si>
  <si>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</si>
  <si>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</si>
  <si>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</si>
  <si>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</si>
  <si>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</si>
  <si>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</si>
  <si>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</si>
  <si>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</si>
  <si>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</si>
  <si>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</si>
  <si>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</si>
  <si>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</si>
  <si>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</si>
  <si>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</si>
  <si>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</si>
  <si>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</si>
  <si>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</si>
  <si>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</si>
  <si>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</si>
  <si>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</si>
  <si>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</si>
  <si>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</si>
  <si>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</si>
  <si>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</si>
  <si>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</si>
  <si>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</si>
  <si>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</si>
  <si>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</si>
  <si>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</si>
  <si>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</si>
  <si>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</si>
  <si>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</si>
  <si>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</si>
  <si>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</si>
  <si>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</si>
  <si>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</si>
  <si>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</si>
  <si>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</si>
  <si>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</si>
  <si>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</si>
  <si>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</si>
  <si>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</si>
  <si>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</si>
  <si>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</si>
  <si>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</si>
  <si>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</si>
  <si>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</si>
  <si>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</si>
  <si>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</si>
  <si>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</si>
  <si>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</si>
  <si>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</si>
  <si>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</si>
  <si>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</si>
  <si>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</si>
  <si>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</si>
  <si>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</si>
  <si>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</si>
  <si>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</si>
  <si>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</si>
  <si>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</si>
  <si>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</si>
  <si>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</si>
  <si>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</si>
  <si>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</si>
  <si>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</si>
  <si>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</si>
  <si>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</si>
  <si>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</si>
  <si>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</si>
  <si>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</si>
  <si>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</si>
  <si>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</si>
  <si>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</si>
  <si>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</si>
  <si>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</si>
  <si>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</si>
  <si>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</si>
  <si>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</si>
  <si>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</si>
  <si>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</si>
  <si>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</si>
  <si>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</si>
  <si>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</si>
  <si>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</si>
  <si>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</si>
  <si>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</si>
  <si>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</si>
  <si>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</si>
  <si>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</si>
  <si>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</si>
  <si>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</si>
  <si>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</si>
  <si>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</si>
  <si>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</si>
  <si>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</si>
  <si>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</si>
  <si>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</si>
  <si>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</si>
  <si>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</si>
  <si>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</si>
  <si>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</si>
  <si>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</si>
  <si>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</si>
  <si>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</si>
  <si>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</si>
  <si>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</si>
  <si>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</si>
  <si>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</si>
  <si>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</si>
  <si>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</si>
  <si>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</si>
  <si>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</si>
  <si>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</si>
  <si>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</si>
  <si>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</si>
  <si>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</si>
  <si>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</si>
  <si>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</si>
  <si>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</si>
  <si>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</si>
  <si>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</si>
  <si>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</si>
  <si>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</si>
  <si>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</si>
  <si>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</si>
  <si>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</si>
  <si>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</si>
  <si>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</si>
  <si>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</si>
  <si>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</si>
  <si>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</si>
  <si>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</si>
  <si>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</si>
  <si>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</si>
  <si>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</si>
  <si>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</si>
  <si>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</si>
  <si>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</si>
  <si>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</si>
  <si>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</si>
  <si>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</si>
  <si>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</si>
  <si>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</si>
  <si>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</si>
  <si>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</si>
  <si>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</si>
  <si>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</si>
  <si>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</si>
  <si>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</si>
  <si>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</si>
  <si>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</si>
  <si>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</si>
  <si>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</si>
  <si>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</si>
  <si>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</si>
  <si>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</si>
  <si>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</si>
  <si>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</si>
  <si>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</si>
  <si>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</si>
  <si>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</si>
  <si>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</si>
  <si>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</si>
  <si>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</si>
  <si>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</si>
  <si>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</si>
  <si>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</si>
  <si>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</si>
  <si>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</si>
  <si>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</si>
  <si>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</si>
  <si>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</si>
  <si>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</si>
  <si>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</si>
  <si>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</si>
  <si>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</si>
  <si>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</si>
  <si>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</si>
  <si>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</si>
  <si>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</si>
  <si>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</si>
  <si>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</si>
  <si>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</si>
  <si>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</si>
  <si>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</si>
  <si>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</si>
  <si>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</si>
  <si>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</si>
  <si>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</si>
  <si>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</si>
  <si>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</si>
  <si>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</si>
  <si>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</si>
  <si>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</si>
  <si>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</si>
  <si>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</si>
  <si>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</si>
  <si>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</si>
  <si>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</si>
  <si>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</si>
  <si>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</si>
  <si>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</si>
  <si>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</si>
  <si>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</si>
  <si>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</si>
  <si>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</si>
  <si>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</si>
  <si>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</si>
  <si>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</si>
  <si>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</si>
  <si>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</si>
  <si>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</si>
  <si>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</si>
  <si>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</si>
  <si>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</si>
  <si>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</si>
  <si>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</si>
  <si>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</si>
  <si>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</si>
  <si>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</si>
  <si>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</si>
  <si>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</si>
  <si>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</si>
  <si>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</si>
  <si>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</si>
  <si>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</si>
  <si>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</si>
  <si>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</si>
  <si>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</si>
  <si>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</si>
  <si>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</si>
  <si>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</si>
  <si>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</si>
  <si>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</si>
  <si>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</si>
  <si>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</si>
  <si>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</si>
  <si>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</si>
  <si>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</si>
  <si>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</si>
  <si>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</si>
  <si>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</si>
  <si>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</si>
  <si>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</si>
  <si>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</si>
  <si>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</si>
  <si>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</si>
  <si>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</si>
  <si>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</si>
  <si>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</si>
  <si>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</si>
  <si>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</si>
  <si>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</si>
  <si>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</si>
  <si>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</si>
  <si>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</si>
  <si>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</si>
  <si>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</si>
  <si>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</si>
  <si>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</si>
  <si>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</si>
  <si>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</si>
  <si>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</si>
  <si>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</si>
  <si>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</si>
  <si>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</si>
  <si>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</si>
  <si>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</si>
  <si>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</si>
  <si>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</si>
  <si>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</si>
  <si>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</si>
  <si>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</si>
  <si>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</si>
  <si>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</si>
  <si>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</si>
  <si>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</si>
  <si>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</si>
  <si>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</si>
  <si>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</si>
  <si>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</si>
  <si>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</si>
  <si>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</si>
  <si>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</si>
  <si>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</si>
  <si>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</si>
  <si>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</si>
  <si>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</si>
  <si>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</si>
  <si>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</si>
  <si>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</si>
  <si>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</si>
  <si>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</si>
  <si>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</si>
  <si>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</si>
  <si>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</si>
  <si>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</si>
  <si>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</si>
  <si>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</si>
  <si>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</si>
  <si>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</si>
  <si>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</si>
  <si>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</si>
  <si>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</si>
  <si>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</si>
  <si>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</si>
  <si>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</si>
  <si>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</si>
  <si>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</si>
  <si>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</si>
  <si>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</si>
  <si>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</si>
  <si>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</si>
  <si>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</si>
  <si>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</si>
  <si>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</si>
  <si>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</si>
  <si>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</si>
  <si>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</si>
  <si>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</si>
  <si>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</si>
  <si>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</si>
  <si>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</si>
  <si>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</si>
  <si>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</si>
  <si>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</si>
  <si>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</si>
  <si>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</si>
  <si>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</si>
  <si>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</si>
  <si>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</si>
  <si>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</si>
  <si>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</si>
  <si>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</si>
  <si>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</si>
  <si>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</si>
  <si>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</si>
  <si>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</si>
  <si>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</si>
  <si>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</si>
  <si>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</si>
  <si>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</si>
  <si>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</si>
  <si>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</si>
  <si>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</si>
  <si>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</si>
  <si>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</si>
  <si>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</si>
  <si>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</si>
  <si>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</si>
  <si>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</si>
  <si>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</si>
  <si>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</si>
  <si>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</si>
  <si>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</si>
  <si>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</si>
  <si>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</si>
  <si>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</si>
  <si>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</si>
  <si>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</si>
  <si>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</si>
  <si>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</si>
  <si>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</si>
  <si>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</si>
  <si>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</si>
  <si>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</si>
  <si>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</si>
  <si>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</si>
  <si>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</si>
  <si>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</si>
  <si>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</si>
  <si>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</si>
  <si>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</si>
  <si>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</si>
  <si>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</si>
  <si>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</si>
  <si>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</si>
  <si>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</si>
  <si>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</si>
  <si>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</si>
  <si>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</si>
  <si>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</si>
  <si>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</si>
  <si>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</si>
  <si>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</si>
  <si>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</si>
  <si>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</si>
  <si>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</si>
  <si>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</si>
  <si>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</si>
  <si>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</si>
  <si>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</si>
  <si>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</si>
  <si>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</si>
  <si>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</si>
  <si>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</si>
  <si>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</si>
  <si>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</si>
  <si>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</si>
  <si>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</si>
  <si>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</si>
  <si>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</si>
  <si>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</si>
  <si>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</si>
  <si>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</si>
  <si>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</si>
  <si>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</si>
  <si>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</si>
  <si>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</si>
  <si>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</si>
  <si>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</si>
  <si>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</si>
  <si>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</si>
  <si>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</si>
  <si>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</si>
  <si>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</si>
  <si>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</si>
  <si>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</si>
  <si>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</si>
  <si>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</si>
  <si>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</si>
  <si>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</si>
  <si>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</si>
  <si>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</si>
  <si>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</si>
  <si>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</si>
  <si>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</si>
  <si>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</si>
  <si>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</si>
  <si>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</si>
  <si>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</si>
  <si>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</si>
  <si>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</si>
  <si>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</si>
  <si>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</si>
  <si>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</si>
  <si>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</si>
  <si>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</si>
  <si>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</si>
  <si>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</si>
  <si>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</si>
  <si>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</si>
  <si>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</si>
  <si>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</si>
  <si>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</si>
  <si>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</si>
  <si>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</si>
  <si>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</si>
  <si>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</si>
  <si>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</si>
  <si>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</si>
  <si>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</si>
  <si>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</si>
  <si>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</si>
  <si>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</si>
  <si>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</si>
  <si>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</si>
  <si>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</si>
  <si>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</si>
  <si>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</si>
  <si>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</si>
  <si>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</si>
  <si>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</si>
  <si>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</si>
  <si>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</si>
  <si>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</si>
  <si>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</si>
  <si>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</si>
  <si>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</si>
  <si>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</si>
  <si>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</si>
  <si>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</si>
  <si>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</si>
  <si>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</si>
  <si>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</si>
  <si>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</si>
  <si>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</si>
  <si>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</si>
  <si>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</si>
  <si>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</si>
  <si>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</si>
  <si>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</si>
  <si>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</si>
  <si>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</si>
  <si>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</si>
  <si>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</si>
  <si>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</si>
  <si>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</si>
  <si>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</si>
  <si>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</si>
  <si>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</si>
  <si>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</si>
  <si>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</si>
  <si>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</si>
  <si>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</si>
  <si>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</si>
  <si>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</si>
  <si>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</si>
  <si>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</si>
  <si>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</si>
  <si>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</si>
  <si>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</si>
  <si>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</si>
  <si>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</si>
  <si>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</si>
  <si>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</si>
  <si>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</si>
  <si>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</si>
  <si>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</si>
  <si>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</si>
  <si>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</si>
  <si>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</si>
  <si>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</si>
  <si>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</si>
  <si>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</si>
  <si>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</si>
  <si>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</si>
  <si>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</si>
  <si>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</si>
  <si>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</si>
  <si>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</si>
  <si>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</si>
  <si>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</si>
  <si>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</si>
  <si>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</si>
  <si>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</si>
  <si>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</si>
  <si>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</si>
  <si>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</si>
  <si>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</si>
  <si>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</si>
  <si>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</si>
  <si>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</si>
  <si>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</si>
  <si>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</si>
  <si>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</si>
  <si>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</si>
  <si>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</si>
  <si>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</si>
  <si>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</si>
  <si>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</si>
  <si>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</si>
  <si>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</si>
  <si>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</si>
  <si>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</si>
  <si>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</si>
  <si>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</si>
  <si>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</si>
  <si>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</si>
  <si>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</si>
  <si>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</si>
  <si>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</si>
  <si>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</si>
  <si>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</si>
  <si>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</si>
  <si>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</si>
  <si>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</si>
  <si>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</si>
  <si>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</si>
  <si>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</si>
  <si>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</si>
  <si>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</si>
  <si>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</si>
  <si>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</si>
  <si>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</si>
  <si>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</si>
  <si>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</si>
  <si>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</si>
  <si>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</si>
  <si>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</si>
  <si>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</si>
  <si>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</si>
  <si>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</si>
  <si>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</si>
  <si>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</si>
  <si>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</si>
  <si>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</si>
  <si>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</si>
  <si>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</si>
  <si>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</si>
  <si>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</si>
  <si>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</si>
  <si>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</si>
  <si>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</si>
  <si>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</si>
  <si>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</si>
  <si>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</si>
  <si>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</si>
  <si>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</si>
  <si>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</si>
  <si>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</si>
  <si>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</si>
  <si>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</si>
  <si>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</si>
  <si>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</si>
  <si>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</si>
  <si>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</si>
  <si>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</si>
  <si>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</si>
  <si>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</si>
  <si>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</si>
  <si>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</si>
  <si>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</si>
  <si>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</si>
  <si>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</si>
  <si>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</si>
  <si>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</si>
  <si>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</si>
  <si>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</si>
  <si>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</si>
  <si>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</si>
  <si>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</si>
  <si>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</si>
  <si>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</si>
  <si>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</si>
  <si>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</si>
  <si>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</si>
  <si>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</si>
  <si>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</si>
  <si>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</si>
  <si>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</si>
  <si>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</si>
  <si>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</si>
  <si>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</si>
  <si>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</si>
  <si>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</si>
  <si>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</si>
  <si>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</si>
  <si>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</si>
  <si>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</si>
  <si>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</si>
  <si>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</si>
  <si>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</si>
  <si>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</si>
  <si>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</si>
  <si>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</si>
  <si>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</si>
  <si>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</si>
  <si>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</si>
  <si>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</si>
  <si>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</si>
  <si>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</si>
  <si>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</si>
  <si>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</si>
  <si>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</si>
  <si>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</si>
  <si>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</si>
  <si>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</si>
  <si>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</si>
  <si>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</si>
  <si>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</si>
  <si>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</si>
  <si>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</si>
  <si>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</si>
  <si>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</si>
  <si>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</si>
  <si>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</si>
  <si>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</si>
  <si>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</si>
  <si>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</si>
  <si>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</si>
  <si>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</si>
  <si>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</si>
  <si>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</si>
  <si>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</si>
  <si>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</si>
  <si>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</si>
  <si>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</si>
  <si>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</si>
  <si>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</si>
  <si>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</si>
  <si>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</si>
  <si>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</si>
  <si>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</si>
  <si>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</si>
  <si>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</si>
  <si>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</si>
  <si>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</si>
  <si>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</si>
  <si>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</si>
  <si>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</si>
  <si>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</si>
  <si>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</si>
  <si>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</si>
  <si>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</si>
  <si>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</si>
  <si>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</si>
  <si>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</si>
  <si>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</si>
  <si>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</si>
  <si>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</si>
  <si>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</si>
  <si>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</si>
  <si>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</si>
  <si>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</si>
  <si>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</si>
  <si>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</si>
  <si>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</si>
  <si>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</si>
  <si>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</si>
  <si>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</si>
  <si>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</si>
  <si>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</si>
  <si>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</si>
  <si>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</si>
  <si>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</si>
  <si>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</si>
  <si>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</si>
  <si>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</si>
  <si>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</si>
  <si>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</si>
  <si>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</si>
  <si>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</si>
  <si>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</si>
  <si>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</si>
  <si>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</si>
  <si>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</si>
  <si>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</si>
  <si>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</si>
  <si>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</si>
  <si>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</si>
  <si>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</si>
  <si>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</si>
  <si>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</si>
  <si>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</si>
  <si>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</si>
  <si>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</si>
  <si>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</si>
  <si>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</si>
  <si>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</si>
  <si>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</si>
  <si>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</si>
  <si>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</si>
  <si>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</si>
  <si>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</si>
  <si>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</si>
  <si>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</si>
  <si>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</si>
  <si>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</si>
  <si>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</si>
  <si>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</si>
  <si>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</si>
  <si>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</si>
  <si>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</si>
  <si>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</si>
  <si>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</si>
  <si>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</si>
  <si>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</si>
  <si>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</si>
  <si>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</si>
  <si>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</si>
  <si>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</si>
  <si>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</si>
  <si>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</si>
  <si>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</si>
  <si>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</si>
  <si>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</si>
  <si>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</si>
  <si>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</si>
  <si>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</si>
  <si>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</si>
  <si>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</si>
  <si>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</si>
  <si>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</si>
  <si>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</si>
  <si>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</si>
  <si>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</si>
  <si>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</si>
  <si>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</si>
  <si>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</si>
  <si>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</si>
  <si>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</si>
  <si>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</si>
  <si>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</si>
  <si>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</si>
  <si>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</si>
  <si>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</si>
  <si>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</si>
  <si>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</si>
  <si>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</si>
  <si>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</si>
  <si>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</si>
  <si>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</si>
  <si>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</si>
  <si>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</si>
  <si>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</si>
  <si>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</si>
  <si>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</si>
  <si>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</si>
  <si>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</si>
  <si>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</si>
  <si>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</si>
  <si>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</si>
  <si>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</si>
  <si>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</si>
  <si>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</si>
  <si>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</si>
  <si>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</si>
  <si>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</si>
  <si>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</si>
  <si>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</si>
  <si>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</si>
  <si>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</si>
  <si>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</si>
  <si>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</si>
  <si>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</si>
  <si>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</si>
  <si>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</si>
  <si>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</si>
  <si>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</si>
  <si>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</si>
  <si>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</si>
  <si>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</si>
  <si>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</si>
  <si>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</si>
  <si>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</si>
  <si>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</si>
  <si>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</si>
  <si>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</si>
  <si>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</si>
  <si>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</si>
  <si>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</si>
  <si>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</si>
  <si>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</si>
  <si>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</si>
  <si>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</si>
  <si>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</si>
  <si>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</si>
  <si>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</si>
  <si>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</si>
  <si>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</si>
  <si>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</si>
  <si>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</si>
  <si>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</si>
  <si>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</si>
  <si>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</si>
  <si>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</si>
  <si>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</si>
  <si>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</si>
  <si>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</si>
  <si>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</si>
  <si>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</si>
  <si>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</si>
  <si>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</si>
  <si>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</si>
  <si>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</si>
  <si>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</si>
  <si>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</si>
  <si>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</si>
  <si>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</si>
  <si>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</si>
  <si>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</si>
  <si>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</si>
  <si>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</si>
  <si>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</si>
  <si>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</si>
  <si>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</si>
  <si>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</si>
  <si>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</si>
  <si>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</si>
  <si>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</si>
  <si>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</si>
  <si>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</si>
  <si>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</si>
  <si>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</si>
  <si>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</si>
  <si>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</si>
  <si>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</si>
  <si>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</si>
  <si>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</si>
  <si>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</si>
  <si>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</si>
  <si>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</si>
  <si>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</si>
  <si>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</si>
  <si>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</si>
  <si>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</si>
  <si>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</si>
  <si>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</si>
  <si>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</si>
  <si>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</si>
  <si>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</si>
  <si>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</si>
  <si>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</si>
  <si>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</si>
  <si>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</si>
  <si>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</si>
  <si>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</si>
  <si>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</si>
  <si>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</si>
  <si>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</si>
  <si>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</si>
  <si>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</si>
  <si>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</si>
  <si>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</si>
  <si>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</si>
  <si>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</si>
  <si>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</si>
  <si>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</si>
  <si>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</si>
  <si>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</si>
  <si>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</si>
  <si>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</si>
  <si>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</si>
  <si>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</si>
  <si>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</si>
  <si>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</si>
  <si>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</si>
  <si>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</si>
  <si>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</si>
  <si>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</si>
  <si>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</si>
  <si>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</si>
  <si>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</si>
  <si>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</si>
  <si>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</si>
  <si>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</si>
  <si>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</si>
  <si>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</si>
  <si>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</si>
  <si>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</si>
  <si>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</si>
  <si>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</si>
  <si>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</si>
  <si>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</si>
  <si>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</si>
  <si>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</si>
  <si>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</si>
  <si>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</si>
  <si>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</si>
  <si>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</si>
  <si>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</si>
  <si>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</si>
  <si>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</si>
  <si>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</si>
  <si>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</si>
  <si>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</si>
  <si>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</si>
  <si>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</si>
  <si>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</si>
  <si>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</si>
  <si>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</si>
  <si>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</si>
  <si>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</si>
  <si>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</si>
  <si>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</si>
  <si>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</si>
  <si>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</si>
  <si>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</si>
  <si>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</si>
  <si>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</si>
  <si>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</si>
  <si>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</si>
  <si>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</si>
  <si>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</si>
  <si>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</si>
  <si>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</si>
  <si>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</si>
  <si>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</si>
  <si>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</si>
  <si>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</si>
  <si>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</si>
  <si>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</si>
  <si>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</si>
  <si>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</si>
  <si>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</si>
  <si>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</si>
  <si>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</si>
  <si>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</si>
  <si>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</si>
  <si>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</si>
  <si>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</si>
  <si>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</si>
  <si>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</si>
  <si>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</si>
  <si>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</si>
  <si>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</si>
  <si>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</si>
  <si>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</si>
  <si>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</si>
  <si>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</si>
  <si>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</si>
  <si>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</si>
  <si>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</si>
  <si>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</si>
  <si>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</si>
  <si>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</si>
  <si>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</si>
  <si>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</si>
  <si>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</si>
  <si>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</si>
  <si>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</si>
  <si>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</si>
  <si>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</si>
  <si>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</si>
  <si>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</si>
  <si>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</si>
  <si>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</si>
  <si>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</si>
  <si>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</si>
  <si>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</si>
  <si>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</si>
  <si>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</si>
  <si>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</si>
  <si>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</si>
  <si>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</si>
  <si>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</si>
  <si>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</si>
  <si>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</si>
  <si>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</si>
  <si>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</si>
  <si>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</si>
  <si>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</si>
  <si>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</si>
  <si>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</si>
  <si>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</si>
  <si>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</si>
  <si>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</si>
  <si>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</si>
  <si>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</si>
  <si>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</si>
  <si>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</si>
  <si>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</si>
  <si>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</si>
  <si>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</si>
  <si>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</si>
  <si>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</si>
  <si>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</si>
  <si>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</si>
  <si>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</si>
  <si>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</si>
  <si>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</si>
  <si>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</si>
  <si>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</si>
  <si>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</si>
  <si>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</si>
  <si>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</si>
  <si>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</si>
  <si>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</si>
  <si>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</si>
  <si>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</si>
  <si>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</si>
  <si>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</si>
  <si>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</si>
  <si>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</si>
  <si>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</si>
  <si>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</si>
  <si>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</si>
  <si>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</si>
  <si>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</si>
  <si>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</si>
  <si>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</si>
  <si>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</si>
  <si>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</si>
  <si>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</si>
  <si>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</si>
  <si>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</si>
  <si>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</si>
  <si>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</si>
  <si>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</si>
  <si>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</si>
  <si>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</si>
  <si>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</si>
  <si>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</si>
  <si>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</si>
  <si>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</si>
  <si>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</si>
  <si>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</si>
  <si>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</si>
  <si>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</si>
  <si>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</si>
  <si>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</si>
  <si>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</si>
  <si>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</si>
  <si>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</si>
  <si>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</si>
  <si>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</si>
  <si>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</si>
  <si>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</si>
  <si>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</si>
  <si>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</si>
  <si>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</si>
  <si>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</si>
  <si>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</si>
  <si>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</si>
  <si>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</si>
  <si>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</si>
  <si>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</si>
  <si>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</si>
  <si>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</si>
  <si>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</si>
  <si>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</si>
  <si>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</si>
  <si>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</si>
  <si>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</si>
  <si>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</si>
  <si>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</si>
  <si>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</si>
  <si>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</si>
  <si>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</si>
  <si>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</si>
  <si>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</si>
  <si>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</si>
  <si>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</si>
  <si>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</si>
  <si>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</si>
  <si>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</si>
  <si>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</si>
  <si>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</si>
  <si>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</si>
  <si>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</si>
  <si>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</si>
  <si>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</si>
  <si>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</si>
  <si>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</si>
  <si>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</si>
  <si>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</si>
  <si>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</si>
  <si>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</si>
  <si>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</si>
  <si>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</si>
  <si>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</si>
  <si>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</si>
  <si>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</si>
  <si>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</si>
  <si>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</si>
  <si>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</si>
  <si>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</si>
  <si>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</si>
  <si>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</si>
  <si>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</si>
  <si>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</si>
  <si>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</si>
  <si>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</si>
  <si>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</si>
  <si>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</si>
  <si>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</si>
  <si>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</si>
  <si>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</si>
  <si>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</si>
  <si>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</si>
  <si>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</si>
  <si>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</si>
  <si>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</si>
  <si>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</si>
  <si>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</si>
  <si>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</si>
  <si>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</si>
  <si>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</si>
  <si>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</si>
  <si>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</si>
  <si>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</si>
  <si>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</si>
  <si>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</si>
  <si>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</si>
  <si>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</si>
  <si>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</si>
  <si>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</si>
  <si>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</si>
  <si>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</si>
  <si>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</si>
  <si>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</si>
  <si>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</si>
  <si>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</si>
  <si>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</si>
  <si>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</si>
  <si>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</si>
  <si>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</si>
  <si>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</si>
  <si>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</si>
  <si>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</si>
  <si>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</si>
  <si>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</si>
  <si>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</si>
  <si>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</si>
  <si>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</si>
  <si>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</si>
  <si>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</si>
  <si>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</si>
  <si>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</si>
  <si>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</si>
  <si>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</si>
  <si>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</si>
  <si>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</si>
  <si>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</si>
  <si>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</si>
  <si>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</si>
  <si>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</si>
  <si>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</si>
  <si>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</si>
  <si>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</si>
  <si>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</si>
  <si>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</si>
  <si>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</si>
  <si>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</si>
  <si>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</si>
  <si>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</si>
  <si>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</si>
  <si>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</si>
  <si>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</si>
  <si>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</si>
  <si>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</si>
  <si>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</si>
  <si>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</si>
  <si>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</si>
  <si>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</si>
  <si>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</si>
  <si>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</si>
  <si>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</si>
  <si>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</si>
  <si>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</si>
  <si>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</si>
  <si>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</si>
  <si>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</si>
  <si>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</si>
  <si>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</si>
  <si>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</si>
  <si>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</si>
  <si>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</si>
  <si>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</si>
  <si>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</si>
  <si>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</si>
  <si>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</si>
  <si>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</si>
  <si>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</si>
  <si>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</si>
  <si>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</si>
  <si>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</si>
  <si>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</si>
  <si>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</si>
  <si>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</si>
  <si>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</si>
  <si>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</si>
  <si>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</si>
  <si>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</si>
  <si>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</si>
  <si>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</si>
  <si>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</si>
  <si>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</si>
  <si>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</si>
  <si>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</si>
  <si>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</si>
  <si>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</si>
  <si>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</si>
  <si>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</si>
  <si>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</si>
  <si>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</si>
  <si>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</si>
  <si>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</si>
  <si>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</si>
  <si>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</si>
  <si>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</si>
  <si>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</si>
  <si>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</si>
  <si>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</si>
  <si>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</si>
  <si>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</si>
  <si>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</si>
  <si>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</si>
  <si>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</si>
  <si>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</si>
  <si>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</si>
  <si>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</si>
  <si>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</si>
  <si>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</si>
  <si>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</si>
  <si>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</si>
  <si>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</si>
  <si>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</si>
  <si>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</si>
  <si>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</si>
  <si>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</si>
  <si>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</si>
  <si>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</si>
  <si>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</si>
  <si>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</si>
  <si>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</si>
  <si>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</si>
  <si>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</si>
  <si>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</si>
  <si>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</si>
  <si>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</si>
  <si>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</si>
  <si>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</si>
  <si>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</si>
  <si>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</si>
  <si>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</si>
  <si>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</si>
  <si>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</si>
  <si>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</si>
  <si>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</si>
  <si>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</si>
  <si>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</si>
  <si>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</si>
  <si>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</si>
  <si>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</si>
  <si>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</si>
  <si>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</si>
  <si>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</si>
  <si>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</si>
  <si>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</si>
  <si>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</si>
  <si>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</si>
  <si>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</si>
  <si>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</si>
  <si>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</si>
  <si>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</si>
  <si>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</si>
  <si>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</si>
  <si>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</si>
  <si>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</si>
  <si>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</si>
  <si>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</si>
  <si>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</si>
  <si>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</si>
  <si>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</si>
  <si>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</si>
  <si>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</si>
  <si>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</si>
  <si>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</si>
  <si>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</si>
  <si>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</si>
  <si>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</si>
  <si>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</si>
  <si>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</si>
  <si>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</si>
  <si>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</si>
  <si>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</si>
  <si>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</si>
  <si>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</si>
  <si>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</si>
  <si>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</si>
  <si>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</si>
  <si>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</si>
  <si>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</si>
  <si>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</si>
  <si>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</si>
  <si>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</si>
  <si>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</si>
  <si>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</si>
  <si>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</si>
  <si>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</si>
  <si>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</si>
  <si>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</si>
  <si>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</si>
  <si>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</si>
  <si>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</si>
  <si>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</si>
  <si>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</si>
  <si>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</si>
  <si>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</si>
  <si>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</si>
  <si>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</si>
  <si>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</si>
  <si>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</si>
  <si>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</si>
  <si>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</si>
  <si>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</si>
  <si>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</si>
  <si>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</si>
  <si>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</si>
  <si>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</si>
  <si>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</si>
  <si>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</si>
  <si>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</si>
  <si>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</si>
  <si>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</si>
  <si>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</si>
  <si>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</si>
  <si>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</si>
  <si>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</si>
  <si>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</si>
  <si>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</si>
  <si>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</si>
  <si>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</si>
  <si>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</si>
  <si>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</si>
  <si>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</si>
  <si>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</si>
  <si>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</si>
  <si>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</si>
  <si>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</si>
  <si>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</si>
  <si>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</si>
  <si>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</si>
  <si>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</si>
  <si>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</si>
  <si>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</si>
  <si>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</si>
  <si>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</si>
  <si>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</si>
  <si>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</si>
  <si>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</si>
  <si>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</si>
  <si>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</si>
  <si>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</si>
  <si>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</si>
  <si>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</si>
  <si>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</si>
  <si>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</si>
  <si>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</si>
  <si>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</si>
  <si>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</si>
  <si>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</si>
  <si>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</si>
  <si>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</si>
  <si>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</si>
  <si>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</si>
  <si>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</si>
  <si>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</si>
  <si>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</si>
  <si>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</si>
  <si>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</si>
  <si>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</si>
  <si>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</si>
  <si>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</si>
  <si>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</si>
  <si>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</si>
  <si>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</si>
  <si>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</si>
  <si>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</si>
  <si>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</si>
  <si>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</si>
  <si>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</si>
  <si>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</si>
  <si>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</si>
  <si>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</si>
  <si>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</si>
  <si>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</si>
  <si>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</si>
  <si>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</si>
  <si>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</si>
  <si>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</si>
  <si>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</si>
  <si>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</si>
  <si>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</si>
  <si>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</si>
  <si>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</si>
  <si>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</si>
  <si>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</si>
  <si>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</si>
  <si>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</si>
  <si>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</si>
  <si>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</si>
  <si>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</si>
  <si>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</si>
  <si>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</si>
  <si>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</si>
  <si>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</si>
  <si>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</si>
  <si>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</si>
  <si>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</si>
  <si>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</si>
  <si>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</si>
  <si>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</si>
  <si>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</si>
  <si>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</si>
  <si>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</si>
  <si>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</si>
  <si>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</si>
  <si>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</si>
  <si>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</si>
  <si>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</si>
  <si>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</si>
  <si>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</si>
  <si>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</si>
  <si>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</si>
  <si>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</si>
  <si>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</si>
  <si>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</si>
  <si>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</si>
  <si>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</si>
  <si>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</si>
  <si>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</si>
  <si>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</si>
  <si>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</si>
  <si>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</si>
  <si>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</si>
  <si>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</si>
  <si>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</si>
  <si>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</si>
  <si>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</si>
  <si>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</si>
  <si>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</si>
  <si>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</si>
  <si>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</si>
  <si>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</si>
  <si>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</si>
  <si>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</si>
  <si>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</si>
  <si>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</si>
  <si>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</si>
  <si>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</si>
  <si>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</si>
  <si>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</si>
  <si>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</si>
  <si>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</si>
  <si>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</si>
  <si>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</si>
  <si>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</si>
  <si>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</si>
  <si>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</si>
  <si>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</si>
  <si>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</si>
  <si>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</si>
  <si>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</si>
  <si>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</si>
  <si>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</si>
  <si>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</si>
  <si>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</si>
  <si>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</si>
  <si>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</si>
  <si>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</si>
  <si>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</si>
  <si>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</si>
  <si>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</si>
  <si>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</si>
  <si>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</si>
  <si>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</si>
  <si>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</si>
  <si>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</si>
  <si>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</si>
  <si>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</si>
  <si>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</si>
  <si>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</si>
  <si>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</si>
  <si>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</si>
  <si>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</si>
  <si>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</si>
  <si>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</si>
  <si>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</si>
  <si>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</si>
  <si>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</si>
  <si>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</si>
  <si>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</si>
  <si>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</si>
  <si>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</si>
  <si>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</si>
  <si>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</si>
  <si>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</si>
  <si>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</si>
  <si>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</si>
  <si>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</si>
  <si>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</si>
  <si>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</si>
  <si>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</si>
  <si>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</si>
  <si>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</si>
  <si>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</si>
  <si>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</si>
  <si>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</si>
  <si>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</si>
  <si>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</si>
  <si>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</si>
  <si>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</si>
  <si>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</si>
  <si>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</si>
  <si>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</si>
  <si>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</si>
  <si>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</si>
  <si>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</si>
  <si>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</si>
  <si>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</si>
  <si>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</si>
  <si>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</si>
  <si>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</si>
  <si>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</si>
  <si>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</si>
  <si>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</si>
  <si>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</si>
  <si>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</si>
  <si>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</si>
  <si>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</si>
  <si>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</si>
  <si>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</si>
  <si>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</si>
  <si>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</si>
  <si>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</si>
  <si>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</si>
  <si>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</si>
  <si>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</si>
  <si>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</si>
  <si>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</si>
  <si>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</si>
  <si>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</si>
  <si>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</si>
  <si>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</si>
  <si>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</si>
  <si>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</si>
  <si>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</si>
  <si>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</si>
  <si>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</si>
  <si>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</si>
  <si>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</si>
  <si>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</si>
  <si>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</si>
  <si>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</si>
  <si>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</si>
  <si>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</si>
  <si>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</si>
  <si>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</si>
  <si>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</si>
  <si>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</si>
  <si>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</si>
  <si>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</si>
  <si>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</si>
  <si>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</si>
  <si>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</si>
  <si>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</si>
  <si>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</si>
  <si>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</si>
  <si>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</si>
  <si>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</si>
  <si>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</si>
  <si>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</si>
  <si>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</si>
  <si>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</si>
  <si>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</si>
  <si>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</si>
  <si>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</si>
  <si>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</si>
  <si>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</si>
  <si>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</si>
  <si>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</si>
  <si>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</si>
  <si>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</si>
  <si>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</si>
  <si>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</si>
  <si>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</si>
  <si>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</si>
  <si>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</si>
  <si>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</si>
  <si>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</si>
  <si>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</si>
  <si>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</si>
  <si>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</si>
  <si>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</si>
  <si>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</si>
  <si>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</si>
  <si>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</si>
  <si>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</si>
  <si>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</si>
  <si>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</si>
  <si>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</si>
  <si>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</si>
  <si>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</si>
  <si>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</si>
  <si>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</si>
  <si>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</si>
  <si>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</si>
  <si>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</si>
  <si>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</si>
  <si>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</si>
  <si>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</si>
  <si>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</si>
  <si>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</si>
  <si>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</si>
  <si>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</si>
  <si>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</si>
  <si>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</si>
  <si>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</si>
  <si>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</si>
  <si>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</si>
  <si>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</si>
  <si>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</si>
  <si>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</si>
  <si>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</si>
  <si>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</si>
  <si>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</si>
  <si>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</si>
  <si>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</si>
  <si>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</si>
  <si>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</si>
  <si>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</si>
  <si>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</si>
  <si>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</si>
  <si>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</si>
  <si>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</si>
  <si>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</si>
  <si>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</si>
  <si>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</si>
  <si>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</si>
  <si>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</si>
  <si>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</si>
  <si>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</si>
  <si>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</si>
  <si>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</si>
  <si>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</si>
  <si>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</si>
  <si>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</si>
  <si>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</si>
  <si>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</si>
  <si>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</si>
  <si>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</si>
  <si>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</si>
  <si>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</si>
  <si>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</si>
  <si>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</si>
  <si>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</si>
  <si>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</si>
  <si>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</si>
  <si>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</si>
  <si>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</si>
  <si>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</si>
  <si>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</si>
  <si>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</si>
  <si>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</si>
  <si>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</si>
  <si>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</si>
  <si>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</si>
  <si>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</si>
  <si>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</si>
  <si>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</si>
  <si>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</si>
  <si>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</si>
  <si>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</si>
  <si>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</si>
  <si>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</si>
  <si>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</si>
  <si>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</si>
  <si>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</si>
  <si>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</si>
  <si>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</si>
  <si>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</si>
  <si>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</si>
  <si>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</si>
  <si>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</si>
  <si>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</si>
  <si>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</si>
  <si>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</si>
  <si>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</si>
  <si>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</si>
  <si>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</si>
  <si>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</si>
  <si>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</si>
  <si>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</si>
  <si>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</si>
  <si>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</si>
  <si>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</si>
  <si>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</si>
  <si>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</si>
  <si>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</si>
  <si>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</si>
  <si>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</si>
  <si>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</si>
  <si>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</si>
  <si>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</si>
  <si>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</si>
  <si>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</si>
  <si>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</si>
  <si>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</si>
  <si>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</si>
  <si>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</si>
  <si>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</si>
  <si>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</si>
  <si>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</si>
  <si>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</si>
  <si>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</si>
  <si>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</si>
  <si>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</si>
  <si>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</si>
  <si>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</si>
  <si>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</si>
  <si>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</si>
  <si>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</si>
  <si>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</si>
  <si>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</si>
  <si>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</si>
  <si>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</si>
  <si>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</si>
  <si>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</si>
  <si>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</si>
  <si>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</si>
  <si>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</si>
  <si>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</si>
  <si>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</si>
  <si>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</si>
  <si>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</si>
  <si>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</si>
  <si>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</si>
  <si>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</si>
  <si>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</si>
  <si>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</si>
  <si>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</si>
  <si>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</si>
  <si>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</si>
  <si>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</si>
  <si>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</si>
  <si>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</si>
  <si>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</si>
  <si>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</si>
  <si>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</si>
  <si>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</si>
  <si>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</si>
  <si>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</si>
  <si>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</si>
  <si>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</si>
  <si>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</si>
  <si>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</si>
  <si>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</si>
  <si>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</si>
  <si>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</si>
  <si>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</si>
  <si>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</si>
  <si>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</si>
  <si>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</si>
  <si>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</si>
  <si>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</si>
  <si>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</si>
  <si>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</si>
  <si>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</si>
  <si>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</si>
  <si>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</si>
  <si>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</si>
  <si>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</si>
  <si>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</si>
  <si>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</si>
  <si>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</si>
  <si>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</si>
  <si>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</si>
  <si>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</si>
  <si>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</si>
  <si>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</si>
  <si>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</si>
  <si>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</si>
  <si>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</si>
  <si>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</si>
  <si>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</si>
  <si>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</si>
  <si>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</si>
  <si>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</si>
  <si>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</si>
  <si>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</si>
  <si>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</si>
  <si>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</si>
  <si>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</si>
  <si>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</si>
  <si>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</si>
  <si>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</si>
  <si>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</si>
  <si>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</si>
  <si>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</si>
  <si>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</si>
  <si>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</si>
  <si>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</si>
  <si>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</si>
  <si>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</si>
  <si>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</si>
  <si>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</si>
  <si>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</si>
  <si>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</si>
  <si>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</si>
  <si>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</si>
  <si>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</si>
  <si>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</si>
  <si>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</si>
  <si>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</si>
  <si>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</si>
  <si>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</si>
  <si>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</si>
  <si>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</si>
  <si>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</si>
  <si>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</si>
  <si>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</si>
  <si>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</si>
  <si>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</si>
  <si>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</si>
  <si>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</si>
  <si>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</si>
  <si>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</si>
  <si>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</si>
  <si>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</si>
  <si>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</si>
  <si>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</si>
  <si>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</si>
  <si>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</si>
  <si>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</si>
  <si>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</si>
  <si>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</si>
  <si>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</si>
  <si>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</si>
  <si>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</si>
  <si>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</si>
  <si>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</si>
  <si>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</si>
  <si>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</si>
  <si>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</si>
  <si>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</si>
  <si>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</si>
  <si>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</si>
  <si>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</si>
  <si>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</si>
  <si>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</si>
  <si>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</si>
  <si>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</si>
  <si>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</si>
  <si>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</si>
  <si>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</si>
  <si>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</si>
  <si>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</si>
  <si>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</si>
  <si>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</si>
  <si>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</si>
  <si>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</si>
  <si>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</si>
  <si>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</si>
  <si>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</si>
  <si>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</si>
  <si>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</si>
  <si>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</si>
  <si>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</si>
  <si>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</si>
  <si>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</si>
  <si>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</si>
  <si>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</si>
  <si>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</si>
  <si>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</si>
  <si>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</si>
  <si>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</si>
  <si>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</si>
  <si>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</si>
  <si>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</si>
  <si>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</si>
  <si>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</si>
  <si>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</si>
  <si>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</si>
  <si>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</si>
  <si>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</si>
  <si>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</si>
  <si>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</si>
  <si>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</si>
  <si>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</si>
  <si>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</si>
  <si>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</si>
  <si>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</si>
  <si>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</si>
  <si>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</si>
  <si>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</si>
  <si>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</si>
  <si>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</si>
  <si>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</si>
  <si>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</si>
  <si>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</si>
  <si>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</si>
  <si>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</si>
  <si>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</si>
  <si>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</si>
  <si>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</si>
  <si>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</si>
  <si>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</si>
  <si>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</si>
  <si>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</si>
  <si>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</si>
  <si>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</si>
  <si>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</si>
  <si>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</si>
  <si>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</si>
  <si>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</si>
  <si>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</si>
  <si>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</si>
  <si>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</si>
  <si>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</si>
  <si>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</si>
  <si>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</si>
  <si>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</si>
  <si>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</si>
  <si>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</si>
  <si>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</si>
  <si>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</si>
  <si>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</si>
  <si>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</si>
  <si>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</si>
  <si>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</si>
  <si>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</si>
  <si>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</si>
  <si>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</si>
  <si>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</si>
  <si>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</si>
  <si>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</si>
  <si>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</si>
  <si>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</si>
  <si>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</si>
  <si>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</si>
  <si>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</si>
  <si>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</si>
  <si>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</si>
  <si>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</si>
  <si>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</si>
  <si>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</si>
  <si>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</si>
  <si>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</si>
  <si>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</si>
  <si>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</si>
  <si>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</si>
  <si>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</si>
  <si>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</si>
  <si>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</si>
  <si>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</si>
  <si>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</si>
  <si>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</si>
  <si>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</si>
  <si>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</si>
  <si>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</si>
  <si>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</si>
  <si>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</si>
  <si>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</si>
  <si>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</si>
  <si>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</si>
  <si>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</si>
  <si>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</si>
  <si>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</si>
  <si>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</si>
  <si>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</si>
  <si>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</si>
  <si>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</si>
  <si>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</si>
  <si>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</si>
  <si>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</si>
  <si>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</si>
  <si>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</si>
  <si>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</si>
  <si>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</si>
  <si>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</si>
  <si>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</si>
  <si>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</si>
  <si>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</si>
  <si>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</si>
  <si>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</si>
  <si>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</si>
  <si>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</si>
  <si>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</si>
  <si>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</si>
  <si>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</si>
  <si>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</si>
  <si>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</si>
  <si>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</si>
  <si>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</si>
  <si>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</si>
  <si>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</si>
  <si>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</si>
  <si>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</si>
  <si>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</si>
  <si>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</si>
  <si>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</si>
  <si>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</si>
  <si>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</si>
  <si>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</si>
  <si>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</si>
  <si>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</si>
  <si>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</si>
  <si>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</si>
  <si>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</si>
  <si>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</si>
  <si>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</si>
  <si>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</si>
  <si>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</si>
  <si>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</si>
  <si>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</si>
  <si>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</si>
  <si>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</si>
  <si>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</si>
  <si>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</si>
  <si>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</si>
  <si>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</si>
  <si>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</si>
  <si>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</si>
  <si>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</si>
  <si>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</si>
  <si>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</si>
  <si>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</si>
  <si>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</si>
  <si>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</si>
  <si>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</si>
  <si>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</si>
  <si>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</si>
  <si>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</si>
  <si>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</si>
  <si>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</si>
  <si>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</si>
  <si>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</si>
  <si>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</si>
  <si>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</si>
  <si>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</si>
  <si>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</si>
  <si>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</si>
  <si>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</si>
  <si>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</si>
  <si>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</si>
  <si>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</si>
  <si>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</si>
  <si>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</si>
  <si>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</si>
  <si>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</si>
  <si>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</si>
  <si>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</si>
  <si>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</si>
  <si>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</si>
  <si>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</si>
  <si>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</si>
  <si>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</si>
  <si>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</si>
  <si>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</si>
  <si>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</si>
  <si>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</si>
  <si>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</si>
  <si>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</si>
  <si>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</si>
  <si>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</si>
  <si>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</si>
  <si>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</si>
  <si>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</si>
  <si>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</si>
  <si>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</si>
  <si>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</si>
  <si>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</si>
  <si>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</si>
  <si>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</si>
  <si>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</si>
  <si>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</si>
  <si>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</si>
  <si>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</si>
  <si>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</si>
  <si>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</si>
  <si>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</si>
  <si>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</si>
  <si>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</si>
  <si>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</si>
  <si>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</si>
  <si>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</si>
  <si>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</si>
  <si>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</si>
  <si>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</si>
  <si>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</si>
  <si>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</si>
  <si>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</si>
  <si>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</si>
  <si>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</si>
  <si>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</si>
  <si>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</si>
  <si>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</si>
  <si>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</si>
  <si>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</si>
  <si>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</si>
  <si>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</si>
  <si>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</si>
  <si>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</si>
  <si>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</si>
  <si>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</si>
  <si>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</si>
  <si>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</si>
  <si>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</si>
  <si>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</si>
  <si>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</si>
  <si>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</si>
  <si>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</si>
  <si>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</si>
  <si>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</si>
  <si>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</si>
  <si>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</si>
  <si>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</si>
  <si>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</si>
  <si>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</si>
  <si>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</si>
  <si>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</si>
  <si>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</si>
  <si>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</si>
  <si>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</si>
  <si>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</si>
  <si>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</si>
  <si>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</si>
  <si>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</si>
  <si>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</si>
  <si>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</si>
  <si>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</si>
  <si>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</si>
  <si>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</si>
  <si>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</si>
  <si>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</si>
  <si>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</si>
  <si>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</si>
  <si>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</si>
  <si>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</si>
  <si>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</si>
  <si>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</si>
  <si>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</si>
  <si>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</si>
  <si>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</si>
  <si>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</si>
  <si>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</si>
  <si>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</si>
  <si>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</si>
  <si>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</si>
  <si>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</si>
  <si>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</si>
  <si>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</si>
  <si>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</si>
  <si>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</si>
  <si>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</si>
  <si>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</si>
  <si>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</si>
  <si>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</si>
  <si>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</si>
  <si>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</si>
  <si>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</si>
  <si>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</si>
  <si>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</si>
  <si>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</si>
  <si>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</si>
  <si>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</si>
  <si>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</si>
  <si>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</si>
  <si>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</si>
  <si>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</si>
  <si>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</si>
  <si>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</si>
  <si>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</si>
  <si>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</si>
  <si>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</si>
  <si>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</si>
  <si>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</si>
  <si>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</si>
  <si>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</si>
  <si>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</si>
  <si>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</si>
  <si>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</si>
  <si>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</si>
  <si>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</si>
  <si>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</si>
  <si>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</si>
  <si>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</si>
  <si>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</si>
  <si>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</si>
  <si>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</si>
  <si>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</si>
  <si>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</si>
  <si>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</si>
  <si>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</si>
  <si>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</si>
  <si>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</si>
  <si>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</si>
  <si>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</si>
  <si>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</si>
  <si>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</si>
  <si>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</si>
  <si>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</si>
  <si>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</si>
  <si>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</si>
  <si>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</si>
  <si>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</si>
  <si>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</si>
  <si>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</si>
  <si>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</si>
  <si>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</si>
  <si>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</si>
  <si>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</si>
  <si>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</si>
  <si>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</si>
  <si>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</si>
  <si>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</si>
  <si>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</si>
  <si>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</si>
  <si>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</si>
  <si>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</si>
  <si>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</si>
  <si>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</si>
  <si>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</si>
  <si>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</si>
  <si>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</si>
  <si>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</si>
  <si>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</si>
  <si>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</si>
  <si>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</si>
  <si>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</si>
  <si>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</si>
  <si>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</si>
  <si>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</si>
  <si>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</si>
  <si>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</si>
  <si>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</si>
  <si>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</si>
  <si>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</si>
  <si>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</si>
  <si>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</si>
  <si>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</si>
  <si>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</si>
  <si>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</si>
  <si>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</si>
  <si>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</si>
  <si>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</si>
  <si>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</si>
  <si>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</si>
  <si>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</si>
  <si>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</si>
  <si>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</si>
  <si>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</si>
  <si>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</si>
  <si>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</si>
  <si>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</si>
  <si>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</si>
  <si>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</si>
  <si>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</si>
  <si>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</si>
  <si>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</si>
  <si>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</si>
  <si>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</si>
  <si>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</si>
  <si>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</si>
  <si>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</si>
  <si>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</si>
  <si>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</si>
  <si>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</si>
  <si>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</si>
  <si>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</si>
  <si>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</si>
  <si>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</si>
  <si>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</si>
  <si>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</si>
  <si>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</si>
  <si>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</si>
  <si>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</si>
  <si>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</si>
  <si>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</si>
  <si>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</si>
  <si>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</si>
  <si>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</si>
  <si>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</si>
  <si>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</si>
  <si>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</si>
  <si>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</si>
  <si>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</si>
  <si>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</si>
  <si>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</si>
  <si>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</si>
  <si>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</si>
  <si>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</si>
  <si>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</si>
  <si>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</si>
  <si>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</si>
  <si>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</si>
  <si>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</si>
  <si>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</si>
  <si>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</si>
  <si>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</si>
  <si>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</si>
  <si>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</si>
  <si>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</si>
  <si>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</si>
  <si>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</si>
  <si>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</si>
  <si>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</si>
  <si>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</si>
  <si>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</si>
  <si>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</si>
  <si>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</si>
  <si>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</si>
  <si>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</si>
  <si>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</si>
  <si>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</si>
  <si>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</si>
  <si>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</si>
  <si>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</si>
  <si>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</si>
  <si>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</si>
  <si>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</si>
  <si>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</si>
  <si>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</si>
  <si>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</si>
  <si>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</si>
  <si>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</si>
  <si>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</si>
  <si>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</si>
  <si>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</si>
  <si>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</si>
  <si>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</si>
  <si>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</si>
  <si>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</si>
  <si>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</si>
  <si>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</si>
  <si>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</si>
  <si>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</si>
  <si>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</si>
  <si>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</si>
  <si>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</si>
  <si>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</si>
  <si>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</si>
  <si>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</si>
  <si>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</si>
  <si>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</si>
  <si>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</si>
  <si>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</si>
  <si>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</si>
  <si>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</si>
  <si>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</si>
  <si>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</si>
  <si>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</si>
  <si>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</si>
  <si>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</si>
  <si>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</si>
  <si>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</si>
  <si>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</si>
  <si>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</si>
  <si>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</si>
  <si>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</si>
  <si>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</si>
  <si>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</si>
  <si>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</si>
  <si>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</si>
  <si>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</si>
  <si>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</si>
  <si>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</si>
  <si>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</si>
  <si>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</si>
  <si>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</si>
  <si>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</si>
  <si>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</si>
  <si>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</si>
  <si>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</si>
  <si>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</si>
  <si>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</si>
  <si>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</si>
  <si>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</si>
  <si>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</si>
  <si>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</si>
  <si>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</si>
  <si>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</si>
  <si>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</si>
  <si>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</si>
  <si>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</si>
  <si>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</si>
  <si>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</si>
  <si>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</si>
  <si>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</si>
  <si>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</si>
  <si>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</si>
  <si>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</si>
  <si>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</si>
  <si>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</si>
  <si>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</si>
  <si>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</si>
  <si>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</si>
  <si>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</si>
  <si>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</si>
  <si>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</si>
  <si>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</si>
  <si>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</si>
  <si>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</si>
  <si>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</si>
  <si>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</si>
  <si>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</si>
  <si>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</si>
  <si>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</si>
  <si>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</si>
  <si>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</si>
  <si>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</si>
  <si>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</si>
  <si>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</si>
  <si>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</si>
  <si>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</si>
  <si>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</si>
  <si>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</si>
  <si>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</si>
  <si>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</si>
  <si>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</si>
  <si>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</si>
  <si>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</si>
  <si>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</si>
  <si>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</si>
  <si>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</si>
  <si>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</si>
  <si>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</si>
  <si>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</si>
  <si>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</si>
  <si>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</si>
  <si>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</si>
  <si>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</si>
  <si>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</si>
  <si>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</si>
  <si>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</si>
  <si>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</si>
  <si>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</si>
  <si>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</si>
  <si>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</si>
  <si>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</si>
  <si>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</si>
  <si>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</si>
  <si>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</si>
  <si>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</si>
  <si>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</si>
  <si>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</si>
  <si>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</si>
  <si>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</si>
  <si>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</si>
  <si>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</si>
  <si>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</si>
  <si>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</si>
  <si>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</si>
  <si>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</si>
  <si>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</si>
  <si>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</si>
  <si>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</si>
  <si>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</si>
  <si>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</si>
  <si>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</si>
  <si>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</si>
  <si>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</si>
  <si>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</si>
  <si>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</si>
  <si>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</si>
  <si>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</si>
  <si>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</si>
  <si>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</si>
  <si>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</si>
  <si>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</si>
  <si>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</si>
  <si>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</si>
  <si>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</si>
  <si>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</si>
  <si>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</si>
  <si>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</si>
  <si>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</si>
  <si>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</si>
  <si>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</si>
  <si>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</si>
  <si>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</si>
  <si>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</si>
  <si>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</si>
  <si>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</si>
  <si>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</si>
  <si>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</si>
  <si>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</si>
  <si>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</si>
  <si>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</si>
  <si>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</si>
  <si>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</si>
  <si>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</si>
  <si>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</si>
  <si>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</si>
  <si>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</si>
  <si>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</si>
  <si>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</si>
  <si>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</si>
  <si>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</si>
  <si>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</si>
  <si>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</si>
  <si>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</si>
  <si>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</si>
  <si>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</si>
  <si>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</si>
  <si>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</si>
  <si>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</si>
  <si>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</si>
  <si>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</si>
  <si>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</si>
  <si>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</si>
  <si>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</si>
  <si>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</si>
  <si>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</si>
  <si>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</si>
  <si>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</si>
  <si>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</si>
  <si>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</si>
  <si>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</si>
  <si>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</si>
  <si>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</si>
  <si>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</si>
  <si>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</si>
  <si>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</si>
  <si>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</si>
  <si>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</si>
  <si>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</si>
  <si>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</si>
  <si>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</si>
  <si>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</si>
  <si>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</si>
  <si>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</si>
  <si>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</si>
  <si>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</si>
  <si>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</si>
  <si>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</si>
  <si>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</si>
  <si>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</si>
  <si>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</si>
  <si>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</si>
  <si>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</si>
  <si>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</si>
  <si>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</si>
  <si>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</si>
  <si>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</si>
  <si>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</si>
  <si>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</si>
  <si>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</si>
  <si>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</si>
  <si>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</si>
  <si>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</si>
  <si>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</si>
  <si>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</si>
  <si>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</si>
  <si>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</si>
  <si>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</si>
  <si>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</si>
  <si>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</si>
  <si>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</si>
  <si>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</si>
  <si>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</si>
  <si>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</si>
  <si>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</si>
  <si>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</si>
  <si>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</si>
  <si>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</si>
  <si>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</si>
  <si>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</si>
  <si>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</si>
  <si>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</si>
  <si>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</si>
  <si>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</si>
  <si>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</si>
  <si>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</si>
  <si>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</si>
  <si>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</si>
  <si>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</si>
  <si>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</si>
  <si>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</si>
  <si>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</si>
  <si>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</si>
  <si>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</si>
  <si>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</si>
  <si>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</si>
  <si>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</si>
  <si>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</si>
  <si>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</si>
  <si>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</si>
  <si>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</si>
  <si>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</si>
  <si>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</si>
  <si>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</si>
  <si>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</si>
  <si>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</si>
  <si>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</si>
  <si>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</si>
  <si>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</si>
  <si>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</si>
  <si>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</si>
  <si>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</si>
  <si>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</si>
  <si>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</si>
  <si>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</si>
  <si>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</si>
  <si>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</si>
  <si>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</si>
  <si>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</si>
  <si>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</si>
  <si>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</si>
  <si>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</si>
  <si>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</si>
  <si>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</si>
  <si>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</si>
  <si>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</si>
  <si>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</si>
  <si>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</si>
  <si>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</si>
  <si>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</si>
  <si>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</si>
  <si>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</si>
  <si>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</si>
  <si>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</si>
  <si>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</si>
  <si>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</si>
  <si>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</si>
  <si>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</si>
  <si>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</si>
  <si>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</si>
  <si>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</si>
  <si>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</si>
  <si>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</si>
  <si>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</si>
  <si>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</si>
  <si>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</si>
  <si>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</si>
  <si>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</si>
  <si>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</si>
  <si>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</si>
  <si>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</si>
  <si>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</si>
  <si>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</si>
  <si>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</si>
  <si>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</si>
  <si>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</si>
  <si>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</si>
  <si>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</si>
  <si>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</si>
  <si>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</si>
  <si>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</si>
  <si>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</si>
  <si>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</si>
  <si>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</si>
  <si>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</si>
  <si>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</si>
  <si>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</si>
  <si>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</si>
  <si>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</si>
  <si>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</si>
  <si>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</si>
  <si>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</si>
  <si>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</si>
  <si>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</si>
  <si>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</si>
  <si>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</si>
  <si>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</si>
  <si>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</si>
  <si>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</si>
  <si>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</si>
  <si>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</si>
  <si>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</si>
  <si>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</si>
  <si>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</si>
  <si>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</si>
  <si>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</si>
  <si>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</si>
  <si>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</si>
  <si>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</si>
  <si>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</si>
  <si>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</si>
  <si>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</si>
  <si>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</si>
  <si>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</si>
  <si>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</si>
  <si>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</si>
  <si>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</si>
  <si>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</si>
  <si>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</si>
  <si>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</si>
  <si>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</si>
  <si>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</si>
  <si>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</si>
  <si>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</si>
  <si>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</si>
  <si>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</si>
  <si>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</si>
  <si>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</si>
  <si>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</si>
  <si>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</si>
  <si>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</si>
  <si>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</si>
  <si>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</si>
  <si>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</si>
  <si>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</si>
  <si>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</si>
  <si>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</si>
  <si>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</si>
  <si>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</si>
  <si>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</si>
  <si>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</si>
  <si>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</si>
  <si>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</si>
  <si>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</si>
  <si>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</si>
  <si>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</si>
  <si>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</si>
  <si>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</si>
  <si>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</si>
  <si>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</si>
  <si>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</si>
  <si>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</si>
  <si>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</si>
  <si>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</si>
  <si>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</si>
  <si>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</si>
  <si>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</si>
  <si>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</si>
  <si>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</si>
  <si>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</si>
  <si>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</si>
  <si>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</si>
  <si>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</si>
  <si>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</si>
  <si>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</si>
  <si>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</si>
  <si>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</si>
  <si>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</si>
  <si>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</si>
  <si>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</si>
  <si>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</si>
  <si>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</si>
  <si>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</si>
  <si>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</si>
  <si>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</si>
  <si>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</si>
  <si>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</si>
  <si>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</si>
  <si>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</si>
  <si>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</si>
  <si>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</si>
  <si>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</si>
  <si>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</si>
  <si>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</si>
  <si>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</si>
  <si>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</si>
  <si>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</si>
  <si>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</si>
  <si>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</si>
  <si>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</si>
  <si>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</si>
  <si>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</si>
  <si>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</si>
  <si>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</si>
  <si>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</si>
  <si>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</si>
  <si>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</si>
  <si>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</si>
  <si>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</si>
  <si>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</si>
  <si>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</si>
  <si>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</si>
  <si>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</si>
  <si>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</si>
  <si>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</si>
  <si>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</si>
  <si>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</si>
  <si>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</si>
  <si>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</si>
  <si>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</si>
  <si>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</si>
  <si>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</si>
  <si>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</si>
  <si>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</si>
  <si>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</si>
  <si>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</si>
  <si>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</si>
  <si>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</si>
  <si>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</si>
  <si>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</si>
  <si>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</si>
  <si>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</si>
  <si>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</si>
  <si>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</si>
  <si>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</si>
  <si>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</si>
  <si>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</si>
  <si>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</si>
  <si>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</si>
  <si>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</si>
  <si>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</si>
  <si>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</si>
  <si>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</si>
  <si>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</si>
  <si>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</si>
  <si>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</si>
  <si>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</si>
  <si>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</si>
  <si>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</si>
  <si>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</si>
  <si>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</si>
  <si>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</si>
  <si>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</si>
  <si>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</si>
  <si>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</si>
  <si>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</si>
  <si>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</si>
  <si>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</si>
  <si>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</si>
  <si>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</si>
  <si>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</si>
  <si>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</si>
  <si>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</si>
  <si>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</si>
  <si>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</si>
  <si>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</si>
  <si>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</si>
  <si>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</si>
  <si>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</si>
  <si>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</si>
  <si>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</si>
  <si>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</si>
  <si>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</si>
  <si>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</si>
  <si>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</si>
  <si>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</si>
  <si>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</si>
  <si>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</si>
  <si>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</si>
  <si>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</si>
  <si>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</si>
  <si>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</si>
  <si>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</si>
  <si>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</si>
  <si>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</si>
  <si>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</si>
  <si>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</si>
  <si>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</si>
  <si>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</si>
  <si>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</si>
  <si>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</si>
  <si>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</si>
  <si>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</si>
  <si>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</si>
  <si>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</si>
  <si>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</si>
  <si>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</si>
  <si>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</si>
  <si>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</si>
  <si>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</si>
  <si>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</si>
  <si>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</si>
  <si>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</si>
  <si>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</si>
  <si>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</si>
  <si>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</si>
  <si>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</si>
  <si>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</si>
  <si>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</si>
  <si>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</si>
  <si>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</si>
  <si>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</si>
  <si>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</si>
  <si>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</si>
  <si>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</si>
  <si>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</si>
  <si>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</si>
  <si>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</si>
  <si>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</si>
  <si>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</si>
  <si>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</si>
  <si>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</si>
  <si>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</si>
  <si>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</si>
  <si>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</si>
  <si>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</si>
  <si>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</si>
  <si>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</si>
  <si>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</si>
  <si>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</si>
  <si>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</si>
  <si>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</si>
  <si>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</si>
  <si>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</si>
  <si>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</si>
  <si>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</si>
  <si>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</si>
  <si>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</si>
  <si>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</si>
  <si>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</si>
  <si>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</si>
  <si>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</si>
  <si>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</si>
  <si>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</si>
  <si>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</si>
  <si>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</si>
  <si>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</si>
  <si>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</si>
  <si>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</si>
  <si>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</si>
  <si>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</si>
  <si>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</si>
  <si>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</si>
  <si>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</si>
  <si>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</si>
  <si>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</si>
  <si>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</si>
  <si>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</si>
  <si>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</si>
  <si>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</si>
  <si>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</si>
  <si>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</si>
  <si>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</si>
  <si>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</si>
  <si>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</si>
  <si>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</si>
  <si>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</si>
  <si>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</si>
  <si>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</si>
  <si>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</si>
  <si>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</si>
  <si>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</si>
  <si>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</si>
  <si>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</si>
  <si>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</si>
  <si>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</si>
  <si>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</si>
  <si>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</si>
  <si>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</si>
  <si>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</si>
  <si>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</si>
  <si>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</si>
  <si>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</si>
  <si>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</si>
  <si>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</si>
  <si>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</si>
  <si>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</si>
  <si>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</si>
  <si>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</si>
  <si>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</si>
  <si>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</si>
  <si>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</si>
  <si>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</si>
  <si>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</si>
  <si>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</si>
  <si>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</si>
  <si>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</si>
  <si>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</si>
  <si>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</si>
  <si>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</si>
  <si>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</si>
  <si>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</si>
  <si>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</si>
  <si>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</si>
  <si>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</si>
  <si>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</si>
  <si>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</si>
  <si>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</si>
  <si>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</si>
  <si>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</si>
  <si>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</si>
  <si>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</si>
  <si>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</si>
  <si>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</si>
  <si>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</si>
  <si>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</si>
  <si>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</si>
  <si>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</si>
  <si>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</si>
  <si>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</si>
  <si>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</si>
  <si>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</si>
  <si>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</si>
  <si>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</si>
  <si>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</si>
  <si>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</si>
  <si>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</si>
  <si>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</si>
  <si>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</si>
  <si>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</si>
  <si>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</si>
  <si>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</si>
  <si>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</si>
  <si>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</si>
  <si>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</si>
  <si>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</si>
  <si>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</si>
  <si>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</si>
  <si>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</si>
  <si>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</si>
  <si>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</si>
  <si>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</si>
  <si>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</si>
  <si>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</si>
  <si>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</si>
  <si>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</si>
  <si>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</si>
  <si>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</si>
  <si>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</si>
  <si>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</si>
  <si>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</si>
  <si>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</si>
  <si>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</si>
  <si>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</si>
  <si>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</si>
  <si>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</si>
  <si>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</si>
  <si>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</si>
  <si>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</si>
  <si>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</si>
  <si>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</si>
  <si>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</si>
  <si>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</si>
  <si>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</si>
  <si>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</si>
  <si>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</si>
  <si>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</si>
  <si>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</si>
  <si>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</si>
  <si>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</si>
  <si>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</si>
  <si>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</si>
  <si>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</si>
  <si>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</si>
  <si>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</si>
  <si>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</si>
  <si>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</si>
  <si>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</si>
  <si>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</si>
  <si>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</si>
  <si>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</si>
  <si>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</si>
  <si>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</si>
  <si>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</si>
  <si>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</si>
  <si>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</si>
  <si>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</si>
  <si>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</si>
  <si>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</si>
  <si>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</si>
  <si>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</si>
  <si>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</si>
  <si>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</si>
  <si>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</si>
  <si>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</si>
  <si>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</si>
  <si>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</si>
  <si>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</si>
  <si>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</si>
  <si>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</si>
  <si>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</si>
  <si>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</si>
  <si>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</si>
  <si>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</si>
  <si>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</si>
  <si>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</si>
  <si>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</si>
  <si>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</si>
  <si>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</si>
  <si>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</si>
  <si>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</si>
  <si>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</si>
  <si>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</si>
  <si>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</si>
  <si>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</si>
  <si>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</si>
  <si>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</si>
  <si>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</si>
  <si>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</si>
  <si>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</si>
  <si>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</si>
  <si>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</si>
  <si>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</si>
  <si>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</si>
  <si>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</si>
  <si>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</si>
  <si>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</si>
  <si>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</si>
  <si>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</si>
  <si>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</si>
  <si>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</si>
  <si>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</si>
  <si>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</si>
  <si>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</si>
  <si>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</si>
  <si>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</si>
  <si>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</si>
  <si>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</si>
  <si>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</si>
  <si>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</si>
  <si>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</si>
  <si>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</si>
  <si>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</si>
  <si>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</si>
  <si>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</si>
  <si>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</si>
  <si>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</si>
  <si>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</si>
  <si>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</si>
  <si>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</si>
  <si>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</si>
  <si>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</si>
  <si>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</si>
  <si>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</si>
  <si>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</si>
  <si>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</si>
  <si>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</si>
  <si>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</si>
  <si>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</si>
  <si>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</si>
  <si>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</si>
  <si>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</si>
  <si>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</si>
  <si>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</si>
  <si>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</si>
  <si>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</si>
  <si>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</si>
  <si>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</si>
  <si>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</si>
  <si>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</si>
  <si>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</si>
  <si>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</si>
  <si>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</si>
  <si>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</si>
  <si>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</si>
  <si>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</si>
  <si>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</si>
  <si>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</si>
  <si>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</si>
  <si>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</si>
  <si>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</si>
  <si>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</si>
  <si>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</si>
  <si>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</si>
  <si>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</si>
  <si>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</si>
  <si>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</si>
  <si>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</si>
  <si>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</si>
  <si>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</si>
  <si>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</si>
  <si>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</si>
  <si>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</si>
  <si>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</si>
  <si>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</si>
  <si>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</si>
  <si>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</si>
  <si>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</si>
  <si>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</si>
  <si>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</si>
  <si>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</si>
  <si>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</si>
  <si>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</si>
  <si>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</si>
  <si>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</si>
  <si>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</si>
  <si>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</si>
  <si>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</si>
  <si>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</si>
  <si>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</si>
  <si>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</si>
  <si>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</si>
  <si>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</si>
  <si>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</si>
  <si>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</si>
  <si>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</si>
  <si>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</si>
  <si>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</si>
  <si>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</si>
  <si>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</si>
  <si>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</si>
  <si>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</si>
  <si>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</si>
  <si>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</si>
  <si>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</si>
  <si>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</si>
  <si>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</si>
  <si>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</si>
  <si>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</si>
  <si>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</si>
  <si>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</si>
  <si>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</si>
  <si>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</si>
  <si>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</si>
  <si>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</si>
  <si>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</si>
  <si>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</si>
  <si>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</si>
  <si>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</si>
  <si>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</si>
  <si>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</si>
  <si>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</si>
  <si>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</si>
  <si>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</si>
  <si>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</si>
  <si>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</si>
  <si>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</si>
  <si>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</si>
  <si>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</si>
  <si>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</si>
  <si>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</si>
  <si>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</si>
  <si>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</si>
  <si>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</si>
  <si>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</si>
  <si>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</si>
  <si>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</si>
  <si>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</si>
  <si>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</si>
  <si>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</si>
  <si>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</si>
  <si>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</si>
  <si>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</si>
  <si>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</si>
  <si>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</si>
  <si>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</si>
  <si>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</si>
  <si>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</si>
  <si>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</si>
  <si>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</si>
  <si>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</si>
  <si>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</si>
  <si>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</si>
  <si>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</si>
  <si>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</si>
  <si>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</si>
  <si>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</si>
  <si>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</si>
  <si>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</si>
  <si>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</si>
  <si>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</si>
  <si>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</si>
  <si>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</si>
  <si>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</si>
  <si>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</si>
  <si>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</si>
  <si>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</si>
  <si>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</si>
  <si>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</si>
  <si>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</si>
  <si>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</si>
  <si>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</si>
  <si>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</si>
  <si>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</si>
  <si>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</si>
  <si>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</si>
  <si>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</si>
  <si>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</si>
  <si>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</si>
  <si>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</si>
  <si>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</si>
  <si>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</si>
  <si>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</si>
  <si>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</si>
  <si>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</si>
  <si>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</si>
  <si>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</si>
  <si>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</si>
  <si>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</si>
  <si>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</si>
  <si>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</si>
  <si>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</si>
  <si>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</si>
  <si>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</si>
  <si>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</si>
  <si>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</si>
  <si>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</si>
  <si>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</si>
  <si>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</si>
  <si>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</si>
  <si>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</si>
  <si>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</si>
  <si>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</si>
  <si>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</si>
  <si>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</si>
  <si>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</si>
  <si>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</si>
  <si>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</si>
  <si>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</si>
  <si>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</si>
  <si>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</si>
  <si>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</si>
  <si>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</si>
  <si>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</si>
  <si>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</si>
  <si>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</si>
  <si>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</si>
  <si>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</si>
  <si>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</si>
  <si>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</si>
  <si>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</si>
  <si>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</si>
  <si>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</si>
  <si>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</si>
  <si>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</si>
  <si>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</si>
  <si>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</si>
  <si>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</si>
  <si>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</si>
  <si>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</si>
  <si>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</si>
  <si>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</si>
  <si>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</si>
  <si>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</si>
  <si>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</si>
  <si>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</si>
  <si>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</si>
  <si>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</si>
  <si>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</si>
  <si>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</si>
  <si>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</si>
  <si>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</si>
  <si>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</si>
  <si>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</si>
  <si>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</si>
  <si>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</si>
  <si>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</si>
  <si>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</si>
  <si>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</si>
  <si>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</si>
  <si>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</si>
  <si>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</si>
  <si>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</si>
  <si>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</si>
  <si>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</si>
  <si>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</si>
  <si>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</si>
  <si>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</si>
  <si>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</si>
  <si>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</si>
  <si>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</si>
  <si>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</si>
  <si>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</si>
  <si>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</si>
  <si>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</si>
  <si>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</si>
  <si>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</si>
  <si>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</si>
  <si>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</si>
  <si>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</si>
  <si>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</si>
  <si>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</si>
  <si>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</si>
  <si>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</si>
  <si>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</si>
  <si>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</si>
  <si>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</si>
  <si>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</si>
  <si>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</si>
  <si>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</si>
  <si>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</si>
  <si>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</si>
  <si>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</si>
  <si>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</si>
  <si>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</si>
  <si>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</si>
  <si>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</si>
  <si>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</si>
  <si>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</si>
  <si>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</si>
  <si>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</si>
  <si>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</si>
  <si>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</si>
  <si>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</si>
  <si>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</si>
  <si>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</si>
  <si>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</si>
  <si>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</si>
  <si>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</si>
  <si>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</si>
  <si>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</si>
  <si>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</si>
  <si>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</si>
  <si>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</si>
  <si>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</si>
  <si>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</si>
  <si>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</si>
  <si>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</si>
  <si>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</si>
  <si>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</si>
  <si>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</si>
  <si>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</si>
  <si>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</si>
  <si>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</si>
  <si>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</si>
  <si>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</si>
  <si>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</si>
  <si>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</si>
  <si>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</si>
  <si>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</si>
  <si>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</si>
  <si>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</si>
  <si>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</si>
  <si>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</si>
  <si>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</si>
  <si>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</si>
  <si>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</si>
  <si>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</si>
  <si>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</si>
  <si>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</si>
  <si>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</si>
  <si>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</si>
  <si>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</si>
  <si>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</si>
  <si>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</si>
  <si>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</si>
  <si>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</si>
  <si>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</si>
  <si>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</si>
  <si>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</si>
  <si>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</si>
  <si>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</si>
  <si>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</si>
  <si>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</si>
  <si>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</si>
  <si>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</si>
  <si>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</si>
  <si>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</si>
  <si>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</si>
  <si>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</si>
  <si>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</si>
  <si>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</si>
  <si>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</si>
  <si>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</si>
  <si>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</si>
  <si>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</si>
  <si>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</si>
  <si>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</si>
  <si>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</si>
  <si>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</si>
  <si>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</si>
  <si>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</si>
  <si>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</si>
  <si>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</si>
  <si>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</si>
  <si>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</si>
  <si>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</si>
  <si>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</si>
  <si>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</si>
  <si>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</si>
  <si>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</si>
  <si>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</si>
  <si>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</si>
  <si>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</si>
  <si>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</si>
  <si>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</si>
  <si>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</si>
  <si>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</si>
  <si>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</si>
  <si>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</si>
  <si>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</si>
  <si>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</si>
  <si>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</si>
  <si>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</si>
  <si>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</si>
  <si>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</si>
  <si>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</si>
  <si>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</si>
  <si>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</si>
  <si>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</si>
  <si>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</si>
  <si>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</si>
  <si>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</si>
  <si>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</si>
  <si>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</si>
  <si>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</si>
  <si>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</si>
  <si>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</si>
  <si>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</si>
  <si>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</si>
  <si>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</si>
  <si>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</si>
  <si>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</si>
  <si>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</si>
  <si>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</si>
  <si>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</si>
  <si>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</si>
  <si>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</si>
  <si>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</si>
  <si>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</si>
  <si>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</si>
  <si>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</si>
  <si>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</si>
  <si>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</si>
  <si>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</si>
  <si>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</si>
  <si>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</si>
  <si>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</si>
  <si>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</si>
  <si>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</si>
  <si>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</si>
  <si>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</si>
  <si>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</si>
  <si>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</si>
  <si>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</si>
  <si>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</si>
  <si>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</si>
  <si>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</si>
  <si>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</si>
  <si>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</si>
  <si>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</si>
  <si>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</si>
  <si>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</si>
  <si>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</si>
  <si>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</si>
  <si>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</si>
  <si>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</si>
  <si>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</si>
  <si>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</si>
  <si>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</si>
  <si>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</si>
  <si>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</si>
  <si>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</si>
  <si>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</si>
  <si>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</si>
  <si>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</si>
  <si>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</si>
  <si>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</si>
  <si>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</si>
  <si>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</si>
  <si>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</si>
  <si>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</si>
  <si>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</si>
  <si>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</si>
  <si>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</si>
  <si>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</si>
  <si>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</si>
  <si>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</si>
  <si>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</si>
  <si>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</si>
  <si>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</si>
  <si>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</si>
  <si>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</si>
  <si>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</si>
  <si>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</si>
  <si>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</si>
  <si>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</si>
  <si>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</si>
  <si>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</si>
  <si>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</si>
  <si>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</si>
  <si>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</si>
  <si>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</si>
  <si>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</si>
  <si>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</si>
  <si>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</si>
  <si>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</si>
  <si>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</si>
  <si>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</si>
  <si>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</si>
  <si>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</si>
  <si>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</si>
  <si>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</si>
  <si>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</si>
  <si>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</si>
  <si>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</si>
  <si>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</si>
  <si>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</si>
  <si>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</si>
  <si>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</si>
  <si>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</si>
  <si>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</si>
  <si>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</si>
  <si>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</si>
  <si>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</si>
  <si>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</si>
  <si>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</si>
  <si>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</si>
  <si>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</si>
  <si>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</si>
  <si>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</si>
  <si>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</si>
  <si>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</si>
  <si>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</si>
  <si>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</si>
  <si>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</si>
  <si>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</si>
  <si>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</si>
  <si>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</si>
  <si>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</si>
  <si>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</si>
  <si>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</si>
  <si>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</si>
  <si>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</si>
  <si>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</si>
  <si>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</si>
  <si>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</si>
  <si>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</si>
  <si>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</si>
  <si>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</si>
  <si>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</si>
  <si>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</si>
  <si>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</si>
  <si>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</si>
  <si>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</si>
  <si>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</si>
  <si>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</si>
  <si>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</si>
  <si>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</si>
  <si>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</si>
  <si>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</si>
  <si>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</si>
  <si>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</si>
  <si>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</si>
  <si>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</si>
  <si>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</si>
  <si>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</si>
  <si>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</si>
  <si>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</si>
  <si>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</si>
  <si>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</si>
  <si>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</si>
  <si>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</si>
  <si>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</si>
  <si>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</si>
  <si>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</si>
  <si>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</si>
  <si>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</si>
  <si>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</si>
  <si>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</si>
  <si>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</si>
  <si>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</si>
  <si>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</si>
  <si>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</si>
  <si>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</si>
  <si>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</si>
  <si>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</si>
  <si>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</si>
  <si>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</si>
  <si>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</si>
  <si>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</si>
  <si>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</si>
  <si>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</si>
  <si>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</si>
  <si>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</si>
  <si>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</si>
  <si>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</si>
  <si>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</si>
  <si>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</si>
  <si>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</si>
  <si>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</si>
  <si>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</si>
  <si>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</si>
  <si>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</si>
  <si>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</si>
  <si>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</si>
  <si>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</si>
  <si>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</si>
  <si>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</si>
  <si>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</si>
  <si>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</si>
  <si>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</si>
  <si>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</si>
  <si>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</si>
  <si>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</si>
  <si>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</si>
  <si>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</si>
  <si>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</si>
  <si>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</si>
  <si>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</si>
  <si>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</si>
  <si>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</si>
  <si>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</si>
  <si>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</si>
  <si>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</si>
  <si>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</si>
  <si>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</si>
  <si>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</si>
  <si>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</si>
  <si>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</si>
  <si>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</si>
  <si>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</si>
  <si>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</si>
  <si>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</si>
  <si>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</si>
  <si>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</si>
  <si>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</si>
  <si>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</si>
  <si>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</si>
  <si>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</si>
  <si>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</si>
  <si>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</si>
  <si>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</si>
  <si>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</si>
  <si>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</si>
  <si>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</si>
  <si>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</si>
  <si>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</si>
  <si>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</si>
  <si>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</si>
  <si>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</si>
  <si>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</si>
  <si>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</si>
  <si>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</si>
  <si>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</si>
  <si>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</si>
  <si>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</si>
  <si>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</si>
  <si>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</si>
  <si>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</si>
  <si>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</si>
  <si>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</si>
  <si>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</si>
  <si>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</si>
  <si>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</si>
  <si>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</si>
  <si>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</si>
  <si>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</si>
  <si>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</si>
  <si>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</si>
  <si>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</si>
  <si>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</si>
  <si>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</si>
  <si>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</si>
  <si>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</si>
  <si>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</si>
  <si>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</si>
  <si>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</si>
  <si>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</si>
  <si>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</si>
  <si>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</si>
  <si>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</si>
  <si>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</si>
  <si>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</si>
  <si>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</si>
  <si>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</si>
  <si>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</si>
  <si>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</si>
  <si>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</si>
  <si>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</si>
  <si>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</si>
  <si>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</si>
  <si>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</si>
  <si>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</si>
  <si>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</si>
  <si>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</si>
  <si>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</si>
  <si>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</si>
  <si>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</si>
  <si>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</si>
  <si>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</si>
  <si>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</si>
  <si>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</si>
  <si>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</si>
  <si>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</si>
  <si>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</si>
  <si>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</si>
  <si>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</si>
  <si>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</si>
  <si>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</si>
  <si>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</si>
  <si>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</si>
  <si>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</si>
  <si>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</si>
  <si>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</si>
  <si>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</si>
  <si>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</si>
  <si>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</si>
  <si>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</si>
  <si>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</si>
  <si>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</si>
  <si>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</si>
  <si>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</si>
  <si>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</si>
  <si>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</si>
  <si>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</si>
  <si>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</si>
  <si>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</si>
  <si>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</si>
  <si>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</si>
  <si>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</si>
  <si>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</si>
  <si>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</si>
  <si>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</si>
  <si>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</si>
  <si>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</si>
  <si>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</si>
  <si>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</si>
  <si>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</si>
  <si>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</si>
  <si>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</si>
  <si>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</si>
  <si>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</si>
  <si>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</si>
  <si>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</si>
  <si>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</si>
  <si>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</si>
  <si>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</si>
  <si>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</si>
  <si>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</si>
  <si>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</si>
  <si>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</si>
  <si>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</si>
  <si>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</si>
  <si>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</si>
  <si>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</si>
  <si>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</si>
  <si>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</si>
  <si>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</si>
  <si>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</si>
  <si>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</si>
  <si>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</si>
  <si>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</si>
  <si>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</si>
  <si>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</si>
  <si>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</si>
  <si>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</si>
  <si>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</si>
  <si>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</si>
  <si>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</si>
  <si>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</si>
  <si>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</si>
  <si>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</si>
  <si>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</si>
  <si>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</si>
  <si>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</si>
  <si>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</si>
  <si>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</si>
  <si>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</si>
  <si>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</si>
  <si>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</si>
  <si>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</si>
  <si>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</si>
  <si>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</si>
  <si>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</si>
  <si>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</si>
  <si>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</si>
  <si>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</si>
  <si>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</si>
  <si>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</si>
  <si>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</si>
  <si>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</si>
  <si>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</si>
  <si>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</si>
  <si>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</si>
  <si>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</si>
  <si>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</si>
  <si>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</si>
  <si>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</si>
  <si>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</si>
  <si>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</si>
  <si>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</si>
  <si>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</si>
  <si>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</si>
  <si>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</si>
  <si>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</si>
  <si>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</si>
  <si>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</si>
  <si>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</si>
  <si>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</si>
  <si>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</si>
  <si>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</si>
  <si>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</si>
  <si>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</si>
  <si>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</si>
  <si>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</si>
  <si>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</si>
  <si>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</si>
  <si>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</si>
  <si>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</si>
  <si>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</si>
  <si>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</si>
  <si>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</si>
  <si>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</si>
  <si>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</si>
  <si>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</si>
  <si>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</si>
  <si>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</si>
  <si>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</si>
  <si>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</si>
  <si>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</si>
  <si>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</si>
  <si>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</si>
  <si>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</si>
  <si>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</si>
  <si>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</si>
  <si>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</si>
  <si>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</si>
  <si>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</si>
  <si>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</si>
  <si>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</si>
  <si>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</si>
  <si>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</si>
  <si>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</si>
  <si>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</si>
  <si>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</si>
  <si>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</si>
  <si>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</si>
  <si>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</si>
  <si>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</si>
  <si>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</si>
  <si>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</si>
  <si>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</si>
  <si>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</si>
  <si>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</si>
  <si>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</si>
  <si>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</si>
  <si>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</si>
  <si>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</si>
  <si>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</si>
  <si>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</si>
  <si>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</si>
  <si>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</si>
  <si>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</si>
  <si>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</si>
  <si>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</si>
  <si>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</si>
  <si>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</si>
  <si>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</si>
  <si>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</si>
  <si>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</si>
  <si>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</si>
  <si>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</si>
  <si>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</si>
  <si>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</si>
  <si>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</si>
  <si>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</si>
  <si>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</si>
  <si>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</si>
  <si>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</si>
  <si>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</si>
  <si>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</si>
  <si>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</si>
  <si>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</si>
  <si>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</si>
  <si>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</si>
  <si>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</si>
  <si>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</si>
  <si>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</si>
  <si>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</si>
  <si>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</si>
  <si>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</si>
  <si>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</si>
  <si>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</si>
  <si>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</si>
  <si>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</si>
  <si>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</si>
  <si>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</si>
  <si>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</si>
  <si>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</si>
  <si>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</si>
  <si>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</si>
  <si>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</si>
  <si>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</si>
  <si>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</si>
  <si>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</si>
  <si>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</si>
  <si>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</si>
  <si>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</si>
  <si>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</si>
  <si>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</si>
  <si>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</si>
  <si>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</si>
  <si>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</si>
  <si>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</si>
  <si>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</si>
  <si>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</si>
  <si>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</si>
  <si>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</si>
  <si>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</si>
  <si>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</si>
  <si>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</si>
  <si>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</si>
  <si>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</si>
  <si>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</si>
  <si>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</si>
  <si>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</si>
  <si>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</si>
  <si>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</si>
  <si>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</si>
  <si>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</si>
  <si>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</si>
  <si>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</si>
  <si>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</si>
  <si>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</si>
  <si>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</si>
  <si>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</si>
  <si>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</si>
  <si>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</si>
  <si>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</si>
  <si>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</si>
  <si>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</si>
  <si>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</si>
  <si>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</si>
  <si>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</si>
  <si>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</si>
  <si>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</si>
  <si>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</si>
  <si>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</si>
  <si>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</si>
  <si>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</si>
  <si>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</si>
  <si>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</si>
  <si>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</si>
  <si>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</si>
  <si>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</si>
  <si>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</si>
  <si>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</si>
  <si>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</si>
  <si>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</si>
  <si>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</si>
  <si>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</si>
  <si>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</si>
  <si>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</si>
  <si>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</si>
  <si>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</si>
  <si>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</si>
  <si>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</si>
  <si>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</si>
  <si>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</si>
  <si>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</si>
  <si>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</si>
  <si>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</si>
  <si>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</si>
  <si>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</si>
  <si>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</si>
  <si>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</si>
  <si>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</si>
  <si>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</si>
  <si>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</si>
  <si>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</si>
  <si>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</si>
  <si>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</si>
  <si>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</si>
  <si>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</si>
  <si>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</si>
  <si>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</si>
  <si>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</si>
  <si>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</si>
  <si>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</si>
  <si>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</si>
  <si>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</si>
  <si>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</si>
  <si>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</si>
  <si>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</si>
  <si>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</si>
  <si>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</si>
  <si>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</si>
  <si>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</si>
  <si>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</si>
  <si>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</si>
  <si>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</si>
  <si>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</si>
  <si>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</si>
  <si>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</si>
  <si>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</si>
  <si>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</si>
  <si>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</si>
  <si>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</si>
  <si>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</si>
  <si>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</si>
  <si>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</si>
  <si>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</si>
  <si>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</si>
  <si>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</si>
  <si>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</si>
  <si>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</si>
  <si>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</si>
  <si>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</si>
  <si>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</si>
  <si>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</si>
  <si>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</si>
  <si>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</si>
  <si>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</si>
  <si>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</si>
  <si>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</si>
  <si>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</si>
  <si>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</si>
  <si>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</si>
  <si>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</si>
  <si>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</si>
  <si>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</si>
  <si>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</si>
  <si>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</si>
  <si>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</si>
  <si>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</si>
  <si>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</si>
  <si>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</si>
  <si>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</si>
  <si>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</si>
  <si>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</si>
  <si>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</si>
  <si>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</si>
  <si>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</si>
  <si>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</si>
  <si>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</si>
  <si>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</si>
  <si>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</si>
  <si>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</si>
  <si>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</si>
  <si>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</si>
  <si>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</si>
  <si>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</si>
  <si>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</si>
  <si>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</si>
  <si>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</si>
  <si>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</si>
  <si>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</si>
  <si>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</si>
  <si>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</si>
  <si>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</si>
  <si>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</si>
  <si>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</si>
  <si>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</si>
  <si>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</si>
  <si>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</si>
  <si>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</si>
  <si>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</si>
  <si>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</si>
  <si>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</si>
  <si>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</si>
  <si>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</si>
  <si>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</si>
  <si>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</si>
  <si>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</si>
  <si>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</si>
  <si>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</si>
  <si>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</si>
  <si>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</si>
  <si>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</si>
  <si>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</si>
  <si>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</si>
  <si>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</si>
  <si>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</si>
  <si>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</si>
  <si>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</si>
  <si>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</si>
  <si>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</si>
  <si>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</si>
  <si>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</si>
  <si>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</si>
  <si>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</si>
  <si>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</si>
  <si>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</si>
  <si>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</si>
  <si>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</si>
  <si>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</si>
  <si>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</si>
  <si>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</si>
  <si>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</si>
  <si>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</si>
  <si>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</si>
  <si>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</si>
  <si>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</si>
  <si>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</si>
  <si>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</si>
  <si>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</si>
  <si>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</si>
  <si>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</si>
  <si>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</si>
  <si>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</si>
  <si>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</si>
  <si>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</si>
  <si>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</si>
  <si>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</si>
  <si>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</si>
  <si>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</si>
  <si>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</si>
  <si>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</si>
  <si>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</si>
  <si>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</si>
  <si>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</si>
  <si>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</si>
  <si>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</si>
  <si>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</si>
  <si>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</si>
  <si>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</si>
  <si>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</si>
  <si>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</si>
  <si>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</si>
  <si>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</si>
  <si>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</si>
  <si>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</si>
  <si>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</si>
  <si>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</si>
  <si>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</si>
  <si>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</si>
  <si>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</si>
  <si>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</si>
  <si>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</si>
  <si>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</si>
  <si>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</si>
  <si>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</si>
  <si>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</si>
  <si>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</si>
  <si>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</si>
  <si>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</si>
  <si>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</si>
  <si>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</si>
  <si>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</si>
  <si>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</si>
  <si>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</si>
  <si>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</si>
  <si>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</si>
  <si>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</si>
  <si>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</si>
  <si>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</si>
  <si>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</si>
  <si>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</si>
  <si>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</si>
  <si>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</si>
  <si>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</si>
  <si>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</si>
  <si>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</si>
  <si>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</si>
  <si>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</si>
  <si>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</si>
  <si>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</si>
  <si>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</si>
  <si>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</si>
  <si>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</si>
  <si>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</si>
  <si>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</si>
  <si>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</si>
  <si>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</si>
  <si>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</si>
  <si>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</si>
  <si>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</si>
  <si>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</si>
  <si>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</si>
  <si>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</si>
  <si>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</si>
  <si>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</si>
  <si>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</si>
  <si>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</si>
  <si>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</si>
  <si>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</si>
  <si>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</si>
  <si>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</si>
  <si>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</si>
  <si>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</si>
  <si>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</si>
  <si>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</si>
  <si>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</si>
  <si>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</si>
  <si>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</si>
  <si>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</si>
  <si>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</si>
  <si>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</si>
  <si>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</si>
  <si>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</si>
  <si>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</si>
  <si>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</si>
  <si>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</si>
  <si>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</si>
  <si>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</si>
  <si>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</si>
  <si>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</si>
  <si>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</si>
  <si>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</si>
  <si>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</si>
  <si>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</si>
  <si>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</si>
  <si>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</si>
  <si>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</si>
  <si>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</si>
  <si>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</si>
  <si>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</si>
  <si>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</si>
  <si>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</si>
  <si>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</si>
  <si>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</si>
  <si>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</si>
  <si>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</si>
  <si>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</si>
  <si>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</si>
  <si>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</si>
  <si>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</si>
  <si>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</si>
  <si>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</si>
  <si>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</si>
  <si>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</si>
  <si>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</si>
  <si>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</si>
  <si>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</si>
  <si>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</si>
  <si>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</si>
  <si>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</si>
  <si>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</si>
  <si>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</si>
  <si>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</si>
  <si>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</si>
  <si>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</si>
  <si>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</si>
  <si>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</si>
  <si>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</si>
  <si>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</si>
  <si>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</si>
  <si>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</si>
  <si>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</si>
  <si>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</si>
  <si>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</si>
  <si>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</si>
  <si>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</si>
  <si>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</si>
  <si>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</si>
  <si>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</si>
  <si>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</si>
  <si>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</si>
  <si>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</si>
  <si>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</si>
  <si>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</si>
  <si>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</si>
  <si>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</si>
  <si>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</si>
  <si>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</si>
  <si>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</si>
  <si>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</si>
  <si>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</si>
  <si>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</si>
  <si>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</si>
  <si>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</si>
  <si>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</si>
  <si>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</si>
  <si>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</si>
  <si>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</si>
  <si>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</si>
  <si>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</si>
  <si>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</si>
  <si>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</si>
  <si>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</si>
  <si>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</si>
  <si>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</si>
  <si>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</si>
  <si>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</si>
  <si>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</si>
  <si>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</si>
  <si>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</si>
  <si>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</si>
  <si>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</si>
  <si>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</si>
  <si>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</si>
  <si>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</si>
  <si>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</si>
  <si>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</si>
  <si>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</si>
  <si>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</si>
  <si>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</si>
  <si>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</si>
  <si>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</si>
  <si>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</si>
  <si>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</si>
  <si>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</si>
  <si>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</si>
  <si>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</si>
  <si>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</si>
  <si>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</si>
  <si>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</si>
  <si>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</si>
  <si>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</si>
  <si>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</si>
  <si>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</si>
  <si>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</si>
  <si>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</si>
  <si>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</si>
  <si>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</si>
  <si>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</si>
  <si>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</si>
  <si>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</si>
  <si>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</si>
  <si>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</si>
  <si>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</si>
  <si>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</si>
  <si>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</si>
  <si>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</si>
  <si>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</si>
  <si>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</si>
  <si>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</si>
  <si>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</si>
  <si>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</si>
  <si>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</si>
  <si>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</si>
  <si>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</si>
  <si>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</si>
  <si>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</si>
  <si>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</si>
  <si>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</si>
  <si>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</si>
  <si>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</si>
  <si>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</si>
  <si>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</si>
  <si>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</si>
  <si>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</si>
  <si>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</si>
  <si>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</si>
  <si>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</si>
  <si>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</si>
  <si>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</si>
  <si>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</si>
  <si>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</si>
  <si>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</si>
  <si>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</si>
  <si>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</si>
  <si>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</si>
  <si>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</si>
  <si>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</si>
  <si>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</si>
  <si>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</si>
  <si>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</si>
  <si>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</si>
  <si>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</si>
  <si>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</si>
  <si>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</si>
  <si>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</si>
  <si>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</si>
  <si>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</si>
  <si>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</si>
  <si>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</si>
  <si>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</si>
  <si>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</si>
  <si>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</si>
  <si>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</si>
  <si>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</si>
  <si>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</si>
  <si>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</si>
  <si>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</si>
  <si>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</si>
  <si>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</si>
  <si>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</si>
  <si>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</si>
  <si>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</si>
  <si>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</si>
  <si>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</si>
  <si>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</si>
  <si>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</si>
  <si>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</si>
  <si>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</si>
  <si>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</si>
  <si>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</si>
  <si>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</si>
  <si>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</si>
  <si>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</si>
  <si>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</si>
  <si>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</si>
  <si>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</si>
  <si>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</si>
  <si>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</si>
  <si>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</si>
  <si>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</si>
  <si>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</si>
  <si>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</si>
  <si>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</si>
  <si>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</si>
  <si>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</si>
  <si>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</si>
  <si>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</si>
  <si>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</si>
  <si>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</si>
  <si>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</si>
  <si>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</si>
  <si>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</si>
  <si>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</si>
  <si>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</si>
  <si>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</si>
  <si>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</si>
  <si>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</si>
  <si>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</si>
  <si>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</si>
  <si>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</si>
  <si>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</si>
  <si>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</si>
  <si>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</si>
  <si>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</si>
  <si>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</si>
  <si>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</si>
  <si>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</si>
  <si>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</si>
  <si>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</si>
  <si>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</si>
  <si>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</si>
  <si>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</si>
  <si>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</si>
  <si>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</si>
  <si>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</si>
  <si>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</si>
  <si>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</si>
  <si>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</si>
  <si>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</si>
  <si>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</si>
  <si>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</si>
  <si>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</si>
  <si>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</si>
  <si>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</si>
  <si>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</si>
  <si>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</si>
  <si>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</si>
  <si>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</si>
  <si>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</si>
  <si>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</si>
  <si>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</si>
  <si>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</si>
  <si>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</si>
  <si>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</si>
  <si>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</si>
  <si>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</si>
  <si>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</si>
  <si>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</si>
  <si>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</si>
  <si>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</si>
  <si>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</si>
  <si>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</si>
  <si>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</si>
  <si>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</si>
  <si>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</si>
  <si>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</si>
  <si>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</si>
  <si>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</si>
  <si>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</si>
  <si>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</si>
  <si>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</si>
  <si>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</si>
  <si>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</si>
  <si>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</si>
  <si>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</si>
  <si>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</si>
  <si>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</si>
  <si>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</si>
  <si>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</si>
  <si>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</si>
  <si>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</si>
  <si>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</si>
  <si>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</si>
  <si>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</si>
  <si>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</si>
  <si>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</si>
  <si>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</si>
  <si>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</si>
  <si>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</si>
  <si>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</si>
  <si>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</si>
  <si>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</si>
  <si>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</si>
  <si>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</si>
  <si>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</si>
  <si>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</si>
  <si>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</si>
  <si>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</si>
  <si>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</si>
  <si>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</si>
  <si>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</si>
  <si>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</si>
  <si>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</si>
  <si>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</si>
  <si>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</si>
  <si>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</si>
  <si>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</si>
  <si>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</si>
  <si>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</si>
  <si>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</si>
  <si>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</si>
  <si>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</si>
  <si>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</si>
  <si>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</si>
  <si>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</si>
  <si>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</si>
  <si>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</si>
  <si>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</si>
  <si>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</si>
  <si>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</si>
  <si>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</si>
  <si>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</si>
  <si>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</si>
  <si>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</si>
  <si>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</si>
  <si>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</si>
  <si>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</si>
  <si>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</si>
  <si>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</si>
  <si>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</si>
  <si>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</si>
  <si>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</si>
  <si>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</si>
  <si>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</si>
  <si>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</si>
  <si>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</si>
  <si>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</si>
  <si>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</si>
  <si>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</si>
  <si>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</si>
  <si>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</si>
  <si>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</si>
  <si>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</si>
  <si>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</si>
  <si>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</si>
  <si>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</si>
  <si>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</si>
  <si>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</si>
  <si>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</si>
  <si>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</si>
  <si>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</si>
  <si>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</si>
  <si>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</si>
  <si>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</si>
  <si>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</si>
  <si>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</si>
  <si>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</si>
  <si>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</si>
  <si>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</si>
  <si>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</si>
  <si>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</si>
  <si>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</si>
  <si>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</si>
  <si>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</si>
  <si>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</si>
  <si>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</si>
  <si>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</si>
  <si>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</si>
  <si>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</si>
  <si>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</si>
  <si>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</si>
  <si>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</si>
  <si>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</si>
  <si>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</si>
  <si>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</si>
  <si>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</si>
  <si>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</si>
  <si>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</si>
  <si>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</si>
  <si>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</si>
  <si>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</si>
  <si>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</si>
  <si>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</si>
  <si>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</si>
  <si>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</si>
  <si>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</si>
  <si>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</si>
  <si>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</si>
  <si>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</si>
  <si>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</si>
  <si>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</si>
  <si>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</si>
  <si>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</si>
  <si>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</si>
  <si>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</si>
  <si>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</si>
  <si>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</si>
  <si>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</si>
  <si>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</si>
  <si>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</si>
  <si>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</si>
  <si>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</si>
  <si>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</si>
  <si>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</si>
  <si>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</si>
  <si>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</si>
  <si>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</si>
  <si>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</si>
  <si>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</si>
  <si>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</si>
  <si>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</si>
  <si>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</si>
  <si>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</si>
  <si>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</si>
  <si>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</si>
  <si>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</si>
  <si>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</si>
  <si>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</si>
  <si>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</si>
  <si>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</si>
  <si>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</si>
  <si>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</si>
  <si>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</si>
  <si>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</si>
  <si>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</si>
  <si>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</si>
  <si>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</si>
  <si>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</si>
  <si>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</si>
  <si>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</si>
  <si>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</si>
  <si>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</si>
  <si>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</si>
  <si>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</si>
  <si>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</si>
  <si>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</si>
  <si>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</si>
  <si>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</si>
  <si>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</si>
  <si>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</si>
  <si>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</si>
  <si>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</si>
  <si>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</si>
  <si>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</si>
  <si>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</si>
  <si>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</si>
  <si>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</si>
  <si>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</si>
  <si>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</si>
  <si>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</si>
  <si>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</si>
  <si>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</si>
  <si>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</si>
  <si>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</si>
  <si>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</si>
  <si>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</si>
  <si>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</si>
  <si>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</si>
  <si>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</si>
  <si>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</si>
  <si>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</si>
  <si>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</si>
  <si>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</si>
  <si>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</si>
  <si>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</si>
  <si>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</si>
  <si>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</si>
  <si>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</si>
  <si>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</si>
  <si>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</si>
  <si>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</si>
  <si>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</si>
  <si>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</si>
  <si>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</si>
  <si>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</si>
  <si>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</si>
  <si>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</si>
  <si>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</si>
  <si>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</si>
  <si>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</si>
  <si>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</si>
  <si>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</si>
  <si>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</si>
  <si>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</si>
  <si>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</si>
  <si>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</si>
  <si>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</si>
  <si>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</si>
  <si>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</si>
  <si>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</si>
  <si>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</si>
  <si>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</si>
  <si>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</si>
  <si>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</si>
  <si>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</si>
  <si>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</si>
  <si>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</si>
  <si>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</si>
  <si>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</si>
  <si>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</si>
  <si>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</si>
  <si>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</si>
  <si>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</si>
  <si>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</si>
  <si>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</si>
  <si>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</si>
  <si>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</si>
  <si>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</si>
  <si>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</si>
  <si>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</si>
  <si>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</si>
  <si>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</si>
  <si>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</si>
  <si>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</si>
  <si>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</si>
  <si>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</si>
  <si>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</si>
  <si>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</si>
  <si>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</si>
  <si>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</si>
  <si>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</si>
  <si>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</si>
  <si>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</si>
  <si>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</si>
  <si>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</si>
  <si>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</si>
  <si>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</si>
  <si>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</si>
  <si>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</si>
  <si>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</si>
  <si>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</si>
  <si>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</si>
  <si>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</si>
  <si>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</si>
  <si>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</si>
  <si>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</si>
  <si>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</si>
  <si>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</si>
  <si>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</si>
  <si>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</si>
  <si>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</si>
  <si>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</si>
  <si>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</si>
  <si>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</si>
  <si>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</si>
  <si>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</si>
  <si>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</si>
  <si>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</si>
  <si>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</si>
  <si>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</si>
  <si>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</si>
  <si>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</si>
  <si>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</si>
  <si>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</si>
  <si>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</si>
  <si>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</si>
  <si>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</si>
  <si>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</si>
  <si>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</si>
  <si>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</si>
  <si>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</si>
  <si>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</si>
  <si>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</si>
  <si>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</si>
  <si>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</si>
  <si>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</si>
  <si>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</si>
  <si>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</si>
  <si>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</si>
  <si>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</si>
  <si>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</si>
  <si>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</si>
  <si>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</si>
  <si>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</si>
  <si>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</si>
  <si>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</si>
  <si>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</si>
  <si>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</si>
  <si>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</si>
  <si>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</si>
  <si>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</si>
  <si>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</si>
  <si>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</si>
  <si>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</si>
  <si>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</si>
  <si>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</si>
  <si>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</si>
  <si>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</si>
  <si>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</si>
  <si>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</si>
  <si>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</si>
  <si>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</si>
  <si>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</si>
  <si>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</si>
  <si>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</si>
  <si>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</si>
  <si>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</si>
  <si>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</si>
  <si>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</si>
  <si>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</si>
  <si>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</si>
  <si>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</si>
  <si>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</si>
  <si>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</si>
  <si>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</si>
  <si>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</si>
  <si>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</si>
  <si>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</si>
  <si>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</si>
  <si>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</si>
  <si>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</si>
  <si>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</si>
  <si>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</si>
  <si>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</si>
  <si>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</si>
  <si>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</si>
  <si>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</si>
  <si>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</si>
  <si>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</si>
  <si>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</si>
  <si>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</si>
  <si>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</si>
  <si>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</si>
  <si>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</si>
  <si>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</si>
  <si>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</si>
  <si>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</si>
  <si>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</si>
  <si>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</si>
  <si>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</si>
  <si>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</si>
  <si>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</si>
  <si>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</si>
  <si>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</si>
  <si>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</si>
  <si>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</si>
  <si>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</si>
  <si>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</si>
  <si>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</si>
  <si>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</si>
  <si>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</si>
  <si>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</si>
  <si>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</si>
  <si>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</si>
  <si>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</si>
  <si>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</si>
  <si>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</si>
  <si>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</si>
  <si>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</si>
  <si>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</si>
  <si>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</si>
  <si>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</si>
  <si>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</si>
  <si>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</si>
  <si>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</si>
  <si>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</si>
  <si>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</si>
  <si>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</si>
  <si>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</si>
  <si>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</si>
  <si>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</si>
  <si>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</si>
  <si>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</si>
  <si>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</si>
  <si>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</si>
  <si>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</si>
  <si>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</si>
  <si>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</si>
  <si>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</si>
  <si>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</si>
  <si>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</si>
  <si>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</si>
  <si>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</si>
  <si>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</si>
  <si>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</si>
  <si>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</si>
  <si>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</si>
  <si>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</si>
  <si>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</si>
  <si>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</si>
  <si>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</si>
  <si>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</si>
  <si>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</si>
  <si>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</si>
  <si>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</si>
  <si>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</si>
  <si>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</si>
  <si>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</si>
  <si>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</si>
  <si>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</si>
  <si>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</si>
  <si>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</si>
  <si>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</si>
  <si>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</si>
  <si>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</si>
  <si>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</si>
  <si>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</si>
  <si>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</si>
  <si>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</si>
  <si>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</si>
  <si>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</si>
  <si>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</si>
  <si>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</si>
  <si>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</si>
  <si>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</si>
  <si>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</si>
  <si>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</si>
  <si>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</si>
  <si>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</si>
  <si>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</si>
  <si>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</si>
  <si>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</si>
  <si>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</si>
  <si>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</si>
  <si>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</si>
  <si>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</si>
  <si>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</si>
  <si>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</si>
  <si>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</si>
  <si>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</si>
  <si>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</si>
  <si>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</si>
  <si>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</si>
  <si>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</si>
  <si>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</si>
  <si>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</si>
  <si>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</si>
  <si>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</si>
  <si>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</si>
  <si>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</si>
  <si>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</si>
  <si>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</si>
  <si>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</si>
  <si>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</si>
  <si>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</si>
  <si>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</si>
  <si>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</si>
  <si>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</si>
  <si>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</si>
  <si>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</si>
  <si>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</si>
  <si>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</si>
  <si>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</si>
  <si>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</si>
  <si>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</si>
  <si>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</si>
  <si>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</si>
  <si>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</si>
  <si>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</si>
  <si>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</si>
  <si>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</si>
  <si>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</si>
  <si>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</si>
  <si>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</si>
  <si>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</si>
  <si>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</si>
  <si>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</si>
  <si>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</si>
  <si>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</si>
  <si>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</si>
  <si>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</si>
  <si>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</si>
  <si>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</si>
  <si>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</si>
  <si>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</si>
  <si>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</si>
  <si>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</si>
  <si>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</si>
  <si>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</si>
  <si>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</si>
  <si>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</si>
  <si>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</si>
  <si>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</si>
  <si>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</si>
  <si>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</si>
  <si>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</si>
  <si>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</si>
  <si>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</si>
  <si>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</si>
  <si>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</si>
  <si>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</si>
  <si>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</si>
  <si>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</si>
  <si>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</si>
  <si>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</si>
  <si>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</si>
  <si>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</si>
  <si>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</si>
  <si>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</si>
  <si>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</si>
  <si>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</si>
  <si>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</si>
  <si>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</si>
  <si>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</si>
  <si>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</si>
  <si>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</si>
  <si>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</si>
  <si>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</si>
  <si>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</si>
  <si>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</si>
  <si>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</si>
  <si>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</si>
  <si>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</si>
  <si>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</si>
  <si>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</si>
  <si>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</si>
  <si>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</si>
  <si>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</si>
  <si>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</si>
  <si>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</si>
  <si>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</si>
  <si>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</si>
  <si>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</si>
  <si>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</si>
  <si>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</si>
  <si>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</si>
  <si>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</si>
  <si>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</si>
  <si>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</si>
  <si>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</si>
  <si>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</si>
  <si>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</si>
  <si>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</si>
  <si>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</si>
  <si>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</si>
  <si>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</si>
  <si>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</si>
  <si>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</si>
  <si>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</si>
  <si>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</si>
  <si>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</si>
  <si>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</si>
  <si>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</si>
  <si>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</si>
  <si>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</si>
  <si>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</si>
  <si>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</si>
  <si>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</si>
  <si>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</si>
  <si>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</si>
  <si>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</si>
  <si>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</si>
  <si>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</si>
  <si>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</si>
  <si>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</si>
  <si>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</si>
  <si>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</si>
  <si>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</si>
  <si>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</si>
  <si>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</si>
  <si>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</si>
  <si>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</si>
  <si>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</si>
  <si>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</si>
  <si>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</si>
  <si>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</si>
  <si>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</si>
  <si>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</si>
  <si>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</si>
  <si>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</si>
  <si>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</si>
  <si>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</si>
  <si>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</si>
  <si>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</si>
  <si>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</si>
  <si>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</si>
  <si>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</si>
  <si>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</si>
  <si>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</si>
  <si>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</si>
  <si>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</si>
  <si>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</si>
  <si>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</si>
  <si>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</si>
  <si>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</si>
  <si>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</si>
  <si>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</si>
  <si>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</si>
  <si>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</si>
  <si>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</si>
  <si>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</si>
  <si>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</si>
  <si>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</si>
  <si>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</si>
  <si>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</si>
  <si>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</si>
  <si>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</si>
  <si>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</si>
  <si>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</si>
  <si>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</si>
  <si>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</si>
  <si>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</si>
  <si>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</si>
  <si>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</si>
  <si>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</si>
  <si>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</si>
  <si>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</si>
  <si>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</si>
  <si>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</si>
  <si>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</si>
  <si>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</si>
  <si>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</si>
  <si>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</si>
  <si>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</si>
  <si>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</si>
  <si>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</si>
  <si>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</si>
  <si>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</si>
  <si>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</si>
  <si>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</si>
  <si>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</si>
  <si>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</si>
  <si>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</si>
  <si>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</si>
  <si>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</si>
  <si>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</si>
  <si>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</si>
  <si>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</si>
  <si>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</si>
  <si>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</si>
  <si>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</si>
  <si>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</si>
  <si>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</si>
  <si>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</si>
  <si>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</si>
  <si>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</si>
  <si>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</si>
  <si>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</si>
  <si>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</si>
  <si>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</si>
  <si>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</si>
  <si>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</si>
  <si>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</si>
  <si>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</si>
  <si>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</si>
  <si>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</si>
  <si>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</si>
  <si>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</si>
  <si>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</si>
  <si>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</si>
  <si>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</si>
  <si>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</si>
  <si>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</si>
  <si>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</si>
  <si>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</si>
  <si>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</si>
  <si>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</si>
  <si>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</si>
  <si>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</si>
  <si>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</si>
  <si>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</si>
  <si>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</si>
  <si>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</si>
  <si>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</si>
  <si>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</si>
  <si>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</si>
  <si>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</si>
  <si>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</si>
  <si>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</si>
  <si>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</si>
  <si>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</si>
  <si>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</si>
  <si>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</si>
  <si>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</si>
  <si>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</si>
  <si>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</si>
  <si>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</si>
  <si>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</si>
  <si>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</si>
  <si>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</si>
  <si>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</si>
  <si>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</si>
  <si>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</si>
  <si>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</si>
  <si>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</si>
  <si>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</si>
  <si>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</si>
  <si>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</si>
  <si>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</si>
  <si>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</si>
  <si>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</si>
  <si>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</si>
  <si>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</si>
  <si>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</si>
  <si>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</si>
  <si>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</si>
  <si>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</si>
  <si>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</si>
  <si>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</si>
  <si>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</si>
  <si>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</si>
  <si>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</si>
  <si>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</si>
  <si>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</si>
  <si>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</si>
  <si>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</si>
  <si>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</si>
  <si>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</si>
  <si>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</si>
  <si>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</si>
  <si>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</si>
  <si>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</si>
  <si>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</si>
  <si>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</si>
  <si>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</si>
  <si>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</si>
  <si>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</si>
  <si>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</si>
  <si>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</si>
  <si>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</si>
  <si>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</si>
  <si>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</si>
  <si>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</si>
  <si>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</si>
  <si>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</si>
  <si>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</si>
  <si>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</si>
  <si>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</si>
  <si>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</si>
  <si>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</si>
  <si>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</si>
  <si>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</si>
  <si>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</si>
  <si>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</si>
  <si>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</si>
  <si>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</si>
  <si>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</si>
  <si>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</si>
  <si>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</si>
  <si>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</si>
  <si>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</si>
  <si>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</si>
  <si>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</si>
  <si>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</si>
  <si>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</si>
  <si>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</si>
  <si>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</si>
  <si>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</si>
  <si>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</si>
  <si>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</si>
  <si>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</si>
  <si>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</si>
  <si>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</si>
  <si>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</si>
  <si>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</si>
  <si>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</si>
  <si>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</si>
  <si>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</si>
  <si>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</si>
  <si>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</si>
  <si>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</si>
  <si>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</si>
  <si>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</si>
  <si>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</si>
  <si>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</si>
  <si>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</si>
  <si>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</si>
  <si>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</si>
  <si>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</si>
  <si>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</si>
  <si>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</si>
  <si>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</si>
  <si>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</si>
  <si>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</si>
  <si>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</si>
  <si>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</si>
  <si>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</si>
  <si>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</si>
  <si>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</si>
  <si>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</si>
  <si>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</si>
  <si>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</si>
  <si>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</si>
  <si>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</si>
  <si>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</si>
  <si>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</si>
  <si>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</si>
  <si>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</si>
  <si>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</si>
  <si>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</si>
  <si>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</si>
  <si>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</si>
  <si>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</si>
  <si>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</si>
  <si>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</si>
  <si>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</si>
  <si>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</si>
  <si>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</si>
  <si>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</si>
  <si>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</si>
  <si>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</si>
  <si>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</si>
  <si>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</si>
  <si>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</si>
  <si>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</si>
  <si>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</si>
  <si>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</si>
  <si>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</si>
  <si>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</si>
  <si>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</si>
  <si>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</si>
  <si>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</si>
  <si>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</si>
  <si>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</si>
  <si>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</si>
  <si>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</si>
  <si>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</si>
  <si>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</si>
  <si>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</si>
  <si>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</si>
  <si>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</si>
  <si>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</si>
  <si>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</si>
  <si>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</si>
  <si>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</si>
  <si>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</si>
  <si>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</si>
  <si>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</si>
  <si>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</si>
  <si>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</si>
  <si>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</si>
  <si>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</si>
  <si>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</si>
  <si>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</si>
  <si>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</si>
  <si>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</si>
  <si>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</si>
  <si>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</si>
  <si>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</si>
  <si>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</si>
  <si>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</si>
  <si>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</si>
  <si>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</si>
  <si>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</si>
  <si>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</si>
  <si>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</si>
  <si>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</si>
  <si>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</si>
  <si>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</si>
  <si>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</si>
  <si>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</si>
  <si>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</si>
  <si>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</si>
  <si>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</si>
  <si>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</si>
  <si>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</si>
  <si>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</si>
  <si>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</si>
  <si>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</si>
  <si>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</si>
  <si>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</si>
  <si>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</si>
  <si>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</si>
  <si>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</si>
  <si>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</si>
  <si>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</si>
  <si>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</si>
  <si>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</si>
  <si>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</si>
  <si>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</si>
  <si>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</si>
  <si>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</si>
  <si>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</si>
  <si>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</si>
  <si>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</si>
  <si>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</si>
  <si>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</si>
  <si>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</si>
  <si>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</si>
  <si>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</si>
  <si>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</si>
  <si>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</si>
  <si>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</si>
  <si>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</si>
  <si>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</si>
  <si>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</si>
  <si>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</si>
  <si>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</si>
  <si>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</si>
  <si>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</si>
  <si>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</si>
  <si>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</si>
  <si>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</si>
  <si>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</si>
  <si>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</si>
  <si>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</si>
  <si>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</si>
  <si>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</si>
  <si>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</si>
  <si>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</si>
  <si>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</si>
  <si>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</si>
  <si>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</si>
  <si>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</si>
  <si>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</si>
  <si>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</si>
  <si>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</si>
  <si>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</si>
  <si>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</si>
  <si>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</si>
  <si>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</si>
  <si>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</si>
  <si>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</si>
  <si>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</si>
  <si>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</si>
  <si>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</si>
  <si>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</si>
  <si>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</si>
  <si>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</si>
  <si>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</si>
  <si>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</si>
  <si>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</si>
  <si>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</si>
  <si>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</si>
  <si>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</si>
  <si>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</si>
  <si>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</si>
  <si>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</si>
  <si>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</si>
  <si>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</si>
  <si>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</si>
  <si>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</si>
  <si>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</si>
  <si>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</si>
  <si>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</si>
  <si>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</si>
  <si>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</si>
  <si>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</si>
  <si>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</si>
  <si>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</si>
  <si>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</si>
  <si>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</si>
  <si>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</si>
  <si>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</si>
  <si>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</si>
  <si>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</si>
  <si>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</si>
  <si>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</si>
  <si>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</si>
  <si>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</si>
  <si>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</si>
  <si>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</si>
  <si>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</si>
  <si>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</si>
  <si>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</si>
  <si>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</si>
  <si>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</si>
  <si>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</si>
  <si>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</si>
  <si>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</si>
  <si>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</si>
  <si>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</si>
  <si>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</si>
  <si>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</si>
  <si>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</si>
  <si>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</si>
  <si>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</si>
  <si>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</si>
  <si>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</si>
  <si>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</si>
  <si>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</si>
  <si>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</si>
  <si>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</si>
  <si>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</si>
  <si>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</si>
  <si>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</si>
  <si>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</si>
  <si>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</si>
  <si>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</si>
  <si>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</si>
  <si>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</si>
  <si>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</si>
  <si>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</si>
  <si>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</si>
  <si>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</si>
  <si>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</si>
  <si>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</si>
  <si>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</si>
  <si>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</si>
  <si>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</si>
  <si>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</si>
  <si>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</si>
  <si>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</si>
  <si>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</si>
  <si>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</si>
  <si>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</si>
  <si>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</si>
  <si>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</si>
  <si>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</si>
  <si>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</si>
  <si>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</si>
  <si>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</si>
  <si>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</si>
  <si>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</si>
  <si>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</si>
  <si>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</si>
  <si>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</si>
  <si>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</si>
  <si>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</si>
  <si>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</si>
  <si>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</si>
  <si>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</si>
  <si>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</si>
  <si>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</si>
  <si>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</si>
  <si>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</si>
  <si>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</si>
  <si>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</si>
  <si>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</si>
  <si>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</si>
  <si>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</si>
  <si>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</si>
  <si>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</si>
  <si>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</si>
  <si>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</si>
  <si>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</si>
  <si>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</si>
  <si>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</si>
  <si>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</si>
  <si>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</si>
  <si>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</si>
  <si>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</si>
  <si>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</si>
  <si>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</si>
  <si>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</si>
  <si>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</si>
  <si>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</si>
  <si>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</si>
  <si>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</si>
  <si>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</si>
  <si>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</si>
  <si>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</si>
  <si>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</si>
  <si>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</si>
  <si>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</si>
  <si>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</si>
  <si>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</si>
  <si>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</si>
  <si>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</si>
  <si>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</si>
  <si>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</si>
  <si>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</si>
  <si>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</si>
  <si>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</si>
  <si>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</si>
  <si>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</si>
  <si>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</si>
  <si>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</si>
  <si>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</si>
  <si>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</si>
  <si>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</si>
  <si>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</si>
  <si>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</si>
  <si>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</si>
  <si>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</si>
  <si>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</si>
  <si>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</si>
  <si>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</si>
  <si>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</si>
  <si>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</si>
  <si>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</si>
  <si>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</si>
  <si>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</si>
  <si>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</si>
  <si>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</si>
  <si>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</si>
  <si>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</si>
  <si>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</si>
  <si>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</si>
  <si>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</si>
  <si>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</si>
  <si>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</si>
  <si>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</si>
  <si>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</si>
  <si>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</si>
  <si>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</si>
  <si>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</si>
  <si>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</si>
  <si>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</si>
  <si>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</si>
  <si>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</si>
  <si>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</si>
  <si>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</si>
  <si>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</si>
  <si>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</si>
  <si>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</si>
  <si>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</si>
  <si>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</si>
  <si>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</si>
  <si>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</si>
  <si>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</si>
  <si>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</si>
  <si>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</si>
  <si>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</si>
  <si>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</si>
  <si>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</si>
  <si>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</si>
  <si>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</si>
  <si>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</si>
  <si>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</si>
  <si>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</si>
  <si>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</si>
  <si>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</si>
  <si>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</si>
  <si>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</si>
  <si>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</si>
  <si>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</si>
  <si>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</si>
  <si>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</si>
  <si>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</si>
  <si>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</si>
  <si>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</si>
  <si>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</si>
  <si>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</si>
  <si>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</si>
  <si>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</si>
  <si>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</si>
  <si>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</si>
  <si>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</si>
  <si>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</si>
  <si>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</si>
  <si>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</si>
  <si>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</si>
  <si>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</si>
  <si>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</si>
  <si>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</si>
  <si>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</si>
  <si>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</si>
  <si>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</si>
  <si>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</si>
  <si>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</si>
  <si>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</si>
  <si>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</si>
  <si>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</si>
  <si>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</si>
  <si>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</si>
  <si>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</si>
  <si>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</si>
  <si>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</si>
  <si>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</si>
  <si>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</si>
  <si>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</si>
  <si>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</si>
  <si>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</si>
  <si>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</si>
  <si>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</si>
  <si>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</si>
  <si>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</si>
  <si>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</si>
  <si>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</si>
  <si>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</si>
  <si>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</si>
  <si>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</si>
  <si>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</si>
  <si>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</si>
  <si>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</si>
  <si>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</si>
  <si>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</si>
  <si>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</si>
  <si>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</si>
  <si>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</si>
  <si>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</si>
  <si>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</si>
  <si>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</si>
  <si>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</si>
  <si>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</si>
  <si>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</si>
  <si>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</si>
  <si>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</si>
  <si>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</si>
  <si>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</si>
  <si>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</si>
  <si>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</si>
  <si>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</si>
  <si>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</si>
  <si>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</si>
  <si>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</si>
  <si>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</si>
  <si>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</si>
  <si>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</si>
  <si>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</si>
  <si>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</si>
  <si>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</si>
  <si>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</si>
  <si>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</si>
  <si>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</si>
  <si>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</si>
  <si>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</si>
  <si>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</si>
  <si>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</si>
  <si>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</si>
  <si>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</si>
  <si>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</si>
  <si>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</si>
  <si>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</si>
  <si>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</si>
  <si>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</si>
  <si>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</si>
  <si>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</si>
  <si>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</si>
  <si>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</si>
  <si>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</si>
  <si>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</si>
  <si>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</si>
  <si>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</si>
  <si>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</si>
  <si>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</si>
  <si>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</si>
  <si>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</si>
  <si>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</si>
  <si>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</si>
  <si>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</si>
  <si>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</si>
  <si>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</si>
  <si>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</si>
  <si>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</si>
  <si>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</si>
  <si>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</si>
  <si>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</si>
  <si>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</si>
  <si>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</si>
  <si>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</si>
  <si>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</si>
  <si>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</si>
  <si>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</si>
  <si>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</si>
  <si>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</si>
  <si>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</si>
  <si>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</si>
  <si>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</si>
  <si>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</si>
  <si>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</si>
  <si>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</si>
  <si>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</si>
  <si>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</si>
  <si>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</si>
  <si>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</si>
  <si>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</si>
  <si>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</si>
  <si>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</si>
  <si>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</si>
  <si>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</si>
  <si>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</si>
  <si>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</si>
  <si>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</si>
  <si>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</si>
  <si>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</si>
  <si>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</si>
  <si>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</si>
  <si>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</si>
  <si>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</si>
  <si>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</si>
  <si>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</si>
  <si>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</si>
  <si>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</si>
  <si>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</si>
  <si>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</si>
  <si>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</si>
  <si>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</si>
  <si>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</si>
  <si>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</si>
  <si>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</si>
  <si>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</si>
  <si>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</si>
  <si>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</si>
  <si>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</si>
  <si>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</si>
  <si>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</si>
  <si>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</si>
  <si>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</si>
  <si>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</si>
  <si>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</si>
  <si>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</si>
  <si>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</si>
  <si>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</si>
  <si>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</si>
  <si>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</si>
  <si>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</si>
  <si>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</si>
  <si>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</si>
  <si>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</si>
  <si>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</si>
  <si>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</si>
  <si>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</si>
  <si>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</si>
  <si>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</si>
  <si>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</si>
  <si>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</si>
  <si>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</si>
  <si>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</si>
  <si>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</si>
  <si>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</si>
  <si>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</si>
  <si>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</si>
  <si>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</si>
  <si>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</si>
  <si>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</si>
  <si>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</si>
  <si>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</si>
  <si>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</si>
  <si>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</si>
  <si>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</si>
  <si>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</si>
  <si>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</si>
  <si>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</si>
  <si>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</si>
  <si>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</si>
  <si>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</si>
  <si>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</si>
  <si>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</si>
  <si>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</si>
  <si>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</si>
  <si>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</si>
  <si>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</si>
  <si>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</si>
  <si>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</si>
  <si>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</si>
  <si>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</si>
  <si>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</si>
  <si>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</si>
  <si>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</si>
  <si>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</si>
  <si>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</si>
  <si>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</si>
  <si>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</si>
  <si>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</si>
  <si>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</si>
  <si>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</si>
  <si>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</si>
  <si>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</si>
  <si>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</si>
  <si>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</si>
  <si>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</si>
  <si>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</si>
  <si>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</si>
  <si>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</si>
  <si>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</si>
  <si>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</si>
  <si>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</si>
  <si>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</si>
  <si>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</si>
  <si>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</si>
  <si>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</si>
  <si>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</si>
  <si>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</si>
  <si>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</si>
  <si>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</si>
  <si>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</si>
  <si>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</si>
  <si>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</si>
  <si>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</si>
  <si>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</si>
  <si>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</si>
  <si>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</si>
  <si>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</si>
  <si>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</si>
  <si>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</si>
  <si>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</si>
  <si>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</si>
  <si>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</si>
  <si>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</si>
  <si>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</si>
  <si>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</si>
  <si>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</si>
  <si>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</si>
  <si>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</si>
  <si>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</si>
  <si>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</si>
  <si>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</si>
  <si>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</si>
  <si>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</si>
  <si>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</si>
  <si>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</si>
  <si>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</si>
  <si>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</si>
  <si>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</si>
  <si>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</si>
  <si>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</si>
  <si>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</si>
  <si>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</si>
  <si>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</si>
  <si>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</si>
  <si>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</si>
  <si>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</si>
  <si>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</si>
  <si>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</si>
  <si>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</si>
  <si>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</si>
  <si>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</si>
  <si>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</si>
  <si>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</si>
  <si>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</si>
  <si>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</si>
  <si>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</si>
  <si>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</si>
  <si>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</si>
  <si>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</si>
  <si>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</si>
  <si>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</si>
  <si>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</si>
  <si>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</si>
  <si>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</si>
  <si>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</si>
  <si>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</si>
  <si>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</si>
  <si>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</si>
  <si>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</si>
  <si>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</si>
  <si>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</si>
  <si>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</si>
  <si>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</si>
  <si>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</si>
  <si>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</si>
  <si>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</si>
  <si>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</si>
  <si>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</si>
  <si>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</si>
  <si>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</si>
  <si>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</si>
  <si>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</si>
  <si>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</si>
  <si>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</si>
  <si>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</si>
  <si>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</si>
  <si>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</si>
  <si>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</si>
  <si>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</si>
  <si>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</si>
  <si>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</si>
  <si>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</si>
  <si>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</si>
  <si>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</si>
  <si>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</si>
  <si>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</si>
  <si>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</si>
  <si>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</si>
  <si>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</si>
  <si>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</si>
  <si>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</si>
  <si>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</si>
  <si>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</si>
  <si>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</si>
  <si>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</si>
  <si>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</si>
  <si>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</si>
  <si>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</si>
  <si>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</si>
  <si>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</si>
  <si>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</si>
  <si>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</si>
  <si>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</si>
  <si>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</si>
  <si>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</si>
  <si>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</si>
  <si>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</si>
  <si>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</si>
  <si>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</si>
  <si>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</si>
  <si>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</si>
  <si>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</si>
  <si>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</si>
  <si>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</si>
  <si>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</si>
  <si>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</si>
  <si>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</si>
  <si>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</si>
  <si>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</si>
  <si>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</si>
  <si>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</si>
  <si>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</si>
  <si>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</si>
  <si>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</si>
  <si>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</si>
  <si>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</si>
  <si>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</si>
  <si>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</si>
  <si>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</si>
  <si>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</si>
  <si>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</si>
  <si>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</si>
  <si>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</si>
  <si>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</si>
  <si>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</si>
  <si>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</si>
  <si>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</si>
  <si>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</si>
  <si>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</si>
  <si>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</si>
  <si>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</si>
  <si>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</si>
  <si>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</si>
  <si>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</si>
  <si>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</si>
  <si>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</si>
  <si>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</si>
  <si>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</si>
  <si>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</si>
  <si>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</si>
  <si>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</si>
  <si>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</si>
  <si>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</si>
  <si>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</si>
  <si>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</si>
  <si>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</si>
  <si>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</si>
  <si>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</si>
  <si>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</si>
  <si>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</si>
  <si>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</si>
  <si>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</si>
  <si>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</si>
  <si>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</si>
  <si>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</si>
  <si>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</si>
  <si>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</si>
  <si>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</si>
  <si>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</si>
  <si>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</si>
  <si>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</si>
  <si>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</si>
  <si>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</si>
  <si>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</si>
  <si>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</si>
  <si>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</si>
  <si>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</si>
  <si>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</si>
  <si>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</si>
  <si>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</si>
  <si>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</si>
  <si>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</si>
  <si>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</si>
  <si>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</si>
  <si>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</si>
  <si>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</si>
  <si>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</si>
  <si>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</si>
  <si>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</si>
  <si>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</si>
  <si>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</si>
  <si>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</si>
  <si>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</si>
  <si>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</si>
  <si>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</si>
  <si>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</si>
  <si>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</si>
  <si>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</si>
  <si>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</si>
  <si>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</si>
  <si>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</si>
  <si>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</si>
  <si>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</si>
  <si>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</si>
  <si>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</si>
  <si>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</si>
  <si>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</si>
  <si>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</si>
  <si>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</si>
  <si>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</si>
  <si>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</si>
  <si>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</si>
  <si>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</si>
  <si>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</si>
  <si>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</si>
  <si>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</si>
  <si>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</si>
  <si>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</si>
  <si>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</si>
  <si>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</si>
  <si>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</si>
  <si>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</si>
  <si>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</si>
  <si>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</si>
  <si>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</si>
  <si>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</si>
  <si>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</si>
  <si>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</si>
  <si>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</si>
  <si>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</si>
  <si>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</si>
  <si>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</si>
  <si>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</si>
  <si>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</si>
  <si>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</si>
  <si>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</si>
  <si>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</si>
  <si>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</si>
  <si>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</si>
  <si>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</si>
  <si>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</si>
  <si>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</si>
  <si>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</si>
  <si>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</si>
  <si>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</si>
  <si>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</si>
  <si>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</si>
  <si>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</si>
  <si>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</si>
  <si>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</si>
  <si>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</si>
  <si>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</si>
  <si>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</si>
  <si>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</si>
  <si>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</si>
  <si>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</si>
  <si>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</si>
  <si>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</si>
  <si>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</si>
  <si>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</si>
  <si>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</si>
  <si>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</si>
  <si>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</si>
  <si>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</si>
  <si>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</si>
  <si>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</si>
  <si>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</si>
  <si>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</si>
  <si>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</si>
  <si>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</si>
  <si>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</si>
  <si>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</si>
  <si>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</si>
  <si>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</si>
  <si>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</si>
  <si>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</si>
  <si>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</si>
  <si>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</si>
  <si>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</si>
  <si>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</si>
  <si>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</si>
  <si>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</si>
  <si>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</si>
  <si>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</si>
  <si>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</si>
  <si>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</si>
  <si>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</si>
  <si>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</si>
  <si>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</si>
  <si>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</si>
  <si>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</si>
  <si>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</si>
  <si>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</si>
  <si>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</si>
  <si>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</si>
  <si>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</si>
  <si>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</si>
  <si>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</si>
  <si>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</si>
  <si>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</si>
  <si>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</si>
  <si>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</si>
  <si>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</si>
  <si>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</si>
  <si>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</si>
  <si>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</si>
  <si>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</si>
  <si>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</si>
  <si>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</si>
  <si>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</si>
  <si>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</si>
  <si>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</si>
  <si>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</si>
  <si>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</si>
  <si>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</si>
  <si>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</si>
  <si>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</si>
  <si>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</si>
  <si>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</si>
  <si>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</si>
  <si>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</si>
  <si>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</si>
  <si>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</si>
  <si>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</si>
  <si>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</si>
  <si>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</si>
  <si>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</si>
  <si>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</si>
  <si>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</si>
  <si>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</si>
  <si>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</si>
  <si>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</si>
  <si>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</si>
  <si>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</si>
  <si>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</si>
  <si>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</si>
  <si>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</si>
  <si>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</si>
  <si>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</si>
  <si>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</si>
  <si>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</si>
  <si>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</si>
  <si>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</si>
  <si>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</si>
  <si>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</si>
  <si>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</si>
  <si>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</si>
  <si>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</si>
  <si>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</si>
  <si>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</si>
  <si>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</si>
  <si>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</si>
  <si>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</si>
  <si>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</si>
  <si>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</si>
  <si>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</si>
  <si>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</si>
  <si>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</si>
  <si>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</si>
  <si>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</si>
  <si>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</si>
  <si>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</si>
  <si>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</si>
  <si>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</si>
  <si>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</si>
  <si>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</si>
  <si>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</si>
  <si>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</si>
  <si>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</si>
  <si>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</si>
  <si>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</si>
  <si>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</si>
  <si>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</si>
  <si>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</si>
  <si>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</si>
  <si>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</si>
  <si>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</si>
  <si>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</si>
  <si>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</si>
  <si>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</si>
  <si>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</si>
  <si>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</si>
  <si>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</si>
  <si>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</si>
  <si>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</si>
  <si>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</si>
  <si>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</si>
  <si>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</si>
  <si>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</si>
  <si>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</si>
  <si>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</si>
  <si>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</si>
  <si>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</si>
  <si>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</si>
  <si>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</si>
  <si>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</si>
  <si>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</si>
  <si>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</si>
  <si>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</si>
  <si>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</si>
  <si>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</si>
  <si>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</si>
  <si>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</si>
  <si>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</si>
  <si>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</si>
  <si>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</si>
  <si>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</si>
  <si>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</si>
  <si>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</si>
  <si>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</si>
  <si>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</si>
  <si>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</si>
  <si>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</si>
  <si>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</si>
  <si>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</si>
  <si>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</si>
  <si>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</si>
  <si>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</si>
  <si>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</si>
  <si>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</si>
  <si>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</si>
  <si>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</si>
  <si>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</si>
  <si>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</si>
  <si>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</si>
  <si>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</si>
  <si>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</si>
  <si>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</si>
  <si>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</si>
  <si>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</si>
  <si>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</si>
  <si>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</si>
  <si>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</si>
  <si>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</si>
  <si>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</si>
  <si>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</si>
  <si>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</si>
  <si>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</si>
  <si>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</si>
  <si>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</si>
  <si>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</si>
  <si>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</si>
  <si>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</si>
  <si>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</si>
  <si>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</si>
  <si>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</si>
  <si>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</si>
  <si>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</si>
  <si>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</si>
  <si>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</si>
  <si>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</si>
  <si>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</si>
  <si>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</si>
  <si>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</si>
  <si>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</si>
  <si>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</si>
  <si>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</si>
  <si>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</si>
  <si>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</si>
  <si>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</si>
  <si>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</si>
  <si>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</si>
  <si>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</si>
  <si>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</si>
  <si>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</si>
  <si>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</si>
  <si>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</si>
  <si>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</si>
  <si>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</si>
  <si>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</si>
  <si>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</si>
  <si>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</si>
  <si>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</si>
  <si>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</si>
  <si>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</si>
  <si>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</si>
  <si>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</si>
  <si>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</si>
  <si>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</si>
  <si>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</si>
  <si>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</si>
  <si>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</si>
  <si>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</si>
  <si>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</si>
  <si>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</si>
  <si>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</si>
  <si>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</si>
  <si>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</si>
  <si>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</si>
  <si>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</si>
  <si>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</si>
  <si>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</si>
  <si>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</si>
  <si>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</si>
  <si>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</si>
  <si>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</si>
  <si>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</si>
  <si>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</si>
  <si>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</si>
  <si>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</si>
  <si>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</si>
  <si>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</si>
  <si>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</si>
  <si>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</si>
  <si>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</si>
  <si>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</si>
  <si>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</si>
  <si>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</si>
  <si>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</si>
  <si>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</si>
  <si>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</si>
  <si>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</si>
  <si>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</si>
  <si>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</si>
  <si>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</si>
  <si>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</si>
  <si>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</si>
  <si>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</si>
  <si>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</si>
  <si>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</si>
  <si>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</si>
  <si>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</si>
  <si>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</si>
  <si>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</si>
  <si>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</si>
  <si>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</si>
  <si>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</si>
  <si>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</si>
  <si>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</si>
  <si>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</si>
  <si>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</si>
  <si>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</si>
  <si>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</si>
  <si>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</si>
  <si>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</si>
  <si>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</si>
  <si>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</si>
  <si>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</si>
  <si>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</si>
  <si>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</si>
  <si>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</si>
  <si>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</si>
  <si>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</si>
  <si>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</si>
  <si>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</si>
  <si>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</si>
  <si>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</si>
  <si>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</si>
  <si>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</si>
  <si>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</si>
  <si>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</si>
  <si>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</si>
  <si>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</si>
  <si>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</si>
  <si>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</si>
  <si>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</si>
  <si>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</si>
  <si>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</si>
  <si>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</si>
  <si>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</si>
  <si>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</si>
  <si>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</si>
  <si>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</si>
  <si>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</si>
  <si>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</si>
  <si>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</si>
  <si>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</si>
  <si>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</si>
  <si>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</si>
  <si>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</si>
  <si>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</si>
  <si>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</si>
  <si>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</si>
  <si>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</si>
  <si>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</si>
  <si>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</si>
  <si>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</si>
  <si>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</si>
  <si>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</si>
  <si>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</si>
  <si>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</si>
  <si>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</si>
  <si>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</si>
  <si>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</si>
  <si>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</si>
  <si>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</si>
  <si>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</si>
  <si>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</si>
  <si>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</si>
  <si>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</si>
  <si>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</si>
  <si>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</si>
  <si>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</si>
  <si>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</si>
  <si>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</si>
  <si>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</si>
  <si>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</si>
  <si>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</si>
  <si>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</si>
  <si>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</si>
  <si>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</si>
  <si>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</si>
  <si>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</si>
  <si>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</si>
  <si>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</si>
  <si>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</si>
  <si>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</si>
  <si>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</si>
  <si>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</si>
  <si>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</si>
  <si>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</si>
  <si>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</si>
  <si>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</si>
  <si>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</si>
  <si>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</si>
  <si>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</si>
  <si>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</si>
  <si>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</si>
  <si>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</si>
  <si>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</si>
  <si>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</si>
  <si>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</si>
  <si>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</si>
  <si>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</si>
  <si>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</si>
  <si>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</si>
  <si>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</si>
  <si>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</si>
  <si>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</si>
  <si>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</si>
  <si>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</si>
  <si>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</si>
  <si>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</si>
  <si>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</si>
  <si>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</si>
  <si>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</si>
  <si>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</si>
  <si>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</si>
  <si>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</si>
  <si>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</si>
  <si>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</si>
  <si>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</si>
  <si>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</si>
  <si>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</si>
  <si>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</si>
  <si>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</si>
  <si>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</si>
  <si>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</si>
  <si>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</si>
  <si>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</si>
  <si>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</si>
  <si>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</si>
  <si>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</si>
  <si>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</si>
  <si>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</si>
  <si>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</si>
  <si>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</si>
  <si>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</si>
  <si>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</si>
  <si>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</si>
  <si>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</si>
  <si>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</si>
  <si>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</si>
  <si>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</si>
  <si>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</si>
  <si>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</si>
  <si>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</si>
  <si>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</si>
  <si>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</si>
  <si>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</si>
  <si>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</si>
  <si>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</si>
  <si>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</si>
  <si>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</si>
  <si>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</si>
  <si>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</si>
  <si>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</si>
  <si>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</si>
  <si>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</si>
  <si>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</si>
  <si>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</si>
  <si>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</si>
  <si>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</si>
  <si>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</si>
  <si>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</si>
  <si>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</si>
  <si>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</si>
  <si>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</si>
  <si>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</si>
  <si>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</si>
  <si>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</si>
  <si>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</si>
  <si>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</si>
  <si>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</si>
  <si>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</si>
  <si>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</si>
  <si>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</si>
  <si>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</si>
  <si>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</si>
  <si>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</si>
  <si>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</si>
  <si>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</si>
  <si>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</si>
  <si>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</si>
  <si>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</si>
  <si>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</si>
  <si>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</si>
  <si>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</si>
  <si>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</si>
  <si>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</si>
  <si>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</si>
  <si>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</si>
  <si>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</si>
  <si>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</si>
  <si>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</si>
  <si>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</si>
  <si>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</si>
  <si>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</si>
  <si>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</si>
  <si>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</si>
  <si>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</si>
  <si>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</si>
  <si>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</si>
  <si>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</si>
  <si>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</si>
  <si>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</si>
  <si>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</si>
  <si>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</si>
  <si>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</si>
  <si>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</si>
  <si>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</si>
  <si>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</si>
  <si>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</si>
  <si>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</si>
  <si>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</si>
  <si>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</si>
  <si>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</si>
  <si>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</si>
  <si>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</si>
  <si>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</si>
  <si>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</si>
  <si>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</si>
  <si>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</si>
  <si>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</si>
  <si>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</si>
  <si>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</si>
  <si>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</si>
  <si>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</si>
  <si>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</si>
  <si>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</si>
  <si>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</si>
  <si>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</si>
  <si>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</si>
  <si>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</si>
  <si>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</si>
  <si>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</si>
  <si>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</si>
  <si>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</si>
  <si>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</si>
  <si>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</si>
  <si>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</si>
  <si>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</si>
  <si>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</si>
  <si>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</si>
  <si>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</si>
  <si>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</si>
  <si>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</si>
  <si>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</si>
  <si>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</si>
  <si>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</si>
  <si>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</si>
  <si>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</si>
  <si>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</si>
  <si>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</si>
  <si>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</si>
  <si>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</si>
  <si>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</si>
  <si>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</si>
  <si>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</si>
  <si>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</si>
  <si>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</si>
  <si>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</si>
  <si>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</si>
  <si>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</si>
  <si>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</si>
  <si>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</si>
  <si>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</si>
  <si>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</si>
  <si>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</si>
  <si>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</si>
  <si>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</si>
  <si>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</si>
  <si>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</si>
  <si>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</si>
  <si>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</si>
  <si>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</si>
  <si>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</si>
  <si>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</si>
  <si>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</si>
  <si>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</si>
  <si>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</si>
  <si>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</si>
  <si>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</si>
  <si>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</si>
  <si>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</si>
  <si>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</si>
  <si>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</si>
  <si>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</si>
  <si>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</si>
  <si>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</si>
  <si>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</si>
  <si>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</si>
  <si>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</si>
  <si>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</si>
  <si>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</si>
  <si>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</si>
  <si>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</si>
  <si>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</si>
  <si>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</si>
  <si>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</si>
  <si>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</si>
  <si>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</si>
  <si>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</si>
  <si>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</si>
  <si>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</si>
  <si>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</si>
  <si>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</si>
  <si>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</si>
  <si>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</si>
  <si>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</si>
  <si>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</si>
  <si>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</si>
  <si>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</si>
  <si>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</si>
  <si>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</si>
  <si>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</si>
  <si>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</si>
  <si>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</si>
  <si>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</si>
  <si>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</si>
  <si>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</si>
  <si>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</si>
  <si>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</si>
  <si>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</si>
  <si>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</si>
  <si>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</si>
  <si>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</si>
  <si>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</si>
  <si>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</si>
  <si>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</si>
  <si>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</si>
  <si>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</si>
  <si>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</si>
  <si>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</si>
  <si>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</si>
  <si>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</si>
  <si>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</si>
  <si>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</si>
  <si>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</si>
  <si>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</si>
  <si>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</si>
  <si>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</si>
  <si>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</si>
  <si>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</si>
  <si>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</si>
  <si>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</si>
  <si>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</si>
  <si>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</si>
  <si>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</si>
  <si>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</si>
  <si>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</si>
  <si>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</si>
  <si>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</si>
  <si>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</si>
  <si>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</si>
  <si>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</si>
  <si>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</si>
  <si>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</si>
  <si>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</si>
  <si>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</si>
  <si>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</si>
  <si>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</si>
  <si>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</si>
  <si>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</si>
  <si>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</si>
  <si>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</si>
  <si>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</si>
  <si>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</si>
  <si>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</si>
  <si>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</si>
  <si>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</si>
  <si>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</si>
  <si>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</si>
  <si>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</si>
  <si>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</si>
  <si>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</si>
  <si>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</si>
  <si>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</si>
  <si>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</si>
  <si>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</si>
  <si>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</si>
  <si>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</si>
  <si>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</si>
  <si>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</si>
  <si>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</si>
  <si>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</si>
  <si>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</si>
  <si>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</si>
  <si>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</si>
  <si>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</si>
  <si>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</si>
  <si>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</si>
  <si>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</si>
  <si>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</si>
  <si>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</si>
  <si>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</si>
  <si>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</si>
  <si>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</si>
  <si>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</si>
  <si>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</si>
  <si>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</si>
  <si>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</si>
  <si>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</si>
  <si>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</si>
  <si>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</si>
  <si>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</si>
  <si>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</si>
  <si>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</si>
  <si>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</si>
  <si>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</si>
  <si>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</si>
  <si>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</si>
  <si>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</si>
  <si>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</si>
  <si>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</si>
  <si>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</si>
  <si>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</si>
  <si>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</si>
  <si>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</si>
  <si>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</si>
  <si>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</si>
  <si>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</si>
  <si>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</si>
  <si>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</si>
  <si>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</si>
  <si>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</si>
  <si>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</si>
  <si>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</si>
  <si>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</si>
  <si>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</si>
  <si>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</si>
  <si>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</si>
  <si>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</si>
  <si>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</si>
  <si>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</si>
  <si>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</si>
  <si>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</si>
  <si>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</si>
  <si>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</si>
  <si>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</si>
  <si>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</si>
  <si>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</si>
  <si>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</si>
  <si>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</si>
  <si>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</si>
  <si>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</si>
  <si>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</si>
  <si>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</si>
  <si>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</si>
  <si>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</si>
  <si>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</si>
  <si>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</si>
  <si>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</si>
  <si>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</si>
  <si>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</si>
  <si>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</si>
  <si>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</si>
  <si>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</si>
  <si>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</si>
  <si>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</si>
  <si>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</si>
  <si>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</si>
  <si>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</si>
  <si>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</si>
  <si>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</si>
  <si>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</si>
  <si>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</si>
  <si>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</si>
  <si>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</si>
  <si>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</si>
  <si>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</si>
  <si>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</si>
  <si>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</si>
  <si>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</si>
  <si>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</si>
  <si>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</si>
  <si>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</si>
  <si>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</si>
  <si>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</si>
  <si>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</si>
  <si>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</si>
  <si>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</si>
  <si>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</si>
  <si>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</si>
  <si>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</si>
  <si>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</si>
  <si>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</si>
  <si>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</si>
  <si>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</si>
  <si>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</si>
  <si>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</si>
  <si>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</si>
  <si>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</si>
  <si>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</si>
  <si>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</si>
  <si>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</si>
  <si>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</si>
  <si>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</si>
  <si>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</si>
  <si>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</si>
  <si>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</si>
  <si>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</si>
  <si>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</si>
  <si>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</si>
  <si>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</si>
  <si>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</si>
  <si>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</si>
  <si>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</si>
  <si>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</si>
  <si>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</si>
  <si>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</si>
  <si>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</si>
  <si>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</si>
  <si>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</si>
  <si>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</si>
  <si>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</si>
  <si>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</si>
  <si>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</si>
  <si>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</si>
  <si>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</si>
  <si>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</si>
  <si>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</si>
  <si>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</si>
  <si>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</si>
  <si>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</si>
  <si>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</si>
  <si>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</si>
  <si>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</si>
  <si>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</si>
  <si>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</si>
  <si>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</si>
  <si>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</si>
  <si>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</si>
  <si>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</si>
  <si>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</si>
  <si>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</si>
  <si>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</si>
  <si>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</si>
  <si>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</si>
  <si>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</si>
  <si>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</si>
  <si>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</si>
  <si>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</si>
  <si>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</si>
  <si>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</si>
  <si>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</si>
  <si>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</si>
  <si>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</si>
  <si>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</si>
  <si>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</si>
  <si>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</si>
  <si>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</si>
  <si>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</si>
  <si>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</si>
  <si>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</si>
  <si>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</si>
  <si>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</si>
  <si>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</si>
  <si>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</si>
  <si>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</si>
  <si>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</si>
  <si>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</si>
  <si>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</si>
  <si>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</si>
  <si>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</si>
  <si>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</si>
  <si>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</si>
  <si>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</si>
  <si>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</si>
  <si>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</si>
  <si>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</si>
  <si>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</si>
  <si>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</si>
  <si>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</si>
  <si>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</si>
  <si>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</si>
  <si>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</si>
  <si>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</si>
  <si>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</si>
  <si>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</si>
  <si>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</si>
  <si>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</si>
  <si>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</si>
  <si>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</si>
  <si>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</si>
  <si>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</si>
  <si>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</si>
  <si>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</si>
  <si>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</si>
  <si>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</si>
  <si>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</si>
  <si>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</si>
  <si>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</si>
  <si>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</si>
  <si>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</si>
  <si>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</si>
  <si>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</si>
  <si>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</si>
  <si>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</si>
  <si>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</si>
  <si>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</si>
  <si>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</si>
  <si>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</si>
  <si>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</si>
  <si>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</si>
  <si>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</si>
  <si>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</si>
  <si>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</si>
  <si>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</si>
  <si>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</si>
  <si>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</si>
  <si>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</si>
  <si>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</si>
  <si>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</si>
  <si>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</si>
  <si>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</si>
  <si>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</si>
  <si>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</si>
  <si>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</si>
  <si>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</si>
  <si>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</si>
  <si>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</si>
  <si>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</si>
  <si>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</si>
  <si>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</si>
  <si>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</si>
  <si>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</si>
  <si>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</si>
  <si>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</si>
  <si>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</si>
  <si>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</si>
  <si>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</si>
  <si>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</si>
  <si>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</si>
  <si>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</si>
  <si>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</si>
  <si>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</si>
  <si>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</si>
  <si>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</si>
  <si>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</si>
  <si>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</si>
  <si>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</si>
  <si>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</si>
  <si>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</si>
  <si>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</si>
  <si>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</si>
  <si>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</si>
  <si>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</si>
  <si>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</si>
  <si>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</si>
  <si>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</si>
  <si>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</si>
  <si>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</si>
  <si>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</si>
  <si>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</si>
  <si>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</si>
  <si>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</si>
  <si>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</si>
  <si>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</si>
  <si>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</si>
  <si>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</si>
  <si>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</si>
  <si>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</si>
  <si>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</si>
  <si>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</si>
  <si>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</si>
  <si>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</si>
  <si>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</si>
  <si>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</si>
  <si>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</si>
  <si>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</si>
  <si>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</si>
  <si>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</si>
  <si>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</si>
  <si>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</si>
  <si>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</si>
  <si>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</si>
  <si>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</si>
  <si>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</si>
  <si>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</si>
  <si>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</si>
  <si>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</si>
  <si>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</si>
  <si>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</si>
  <si>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</si>
  <si>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</si>
  <si>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</si>
  <si>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</si>
  <si>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</si>
  <si>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</si>
  <si>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</si>
  <si>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</si>
  <si>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</si>
  <si>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</si>
  <si>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</si>
  <si>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</si>
  <si>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</si>
  <si>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</si>
  <si>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</si>
  <si>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</si>
  <si>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</si>
  <si>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</si>
  <si>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</si>
  <si>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</si>
  <si>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</si>
  <si>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</si>
  <si>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</si>
  <si>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</si>
  <si>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</si>
  <si>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</si>
  <si>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</si>
  <si>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</si>
  <si>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</si>
  <si>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</si>
  <si>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</si>
  <si>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</si>
  <si>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</si>
  <si>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</si>
  <si>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</si>
  <si>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</si>
  <si>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</si>
  <si>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</si>
  <si>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</si>
  <si>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</si>
  <si>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</si>
  <si>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</si>
  <si>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</si>
  <si>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</si>
  <si>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</si>
  <si>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</si>
  <si>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</si>
  <si>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</si>
  <si>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</si>
  <si>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</si>
  <si>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</si>
  <si>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</si>
  <si>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</si>
  <si>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</si>
  <si>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</si>
  <si>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</si>
  <si>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</si>
  <si>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</si>
  <si>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</si>
  <si>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</si>
  <si>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</si>
  <si>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</si>
  <si>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</si>
  <si>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</si>
  <si>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</si>
  <si>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</si>
  <si>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</si>
  <si>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</si>
  <si>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</si>
  <si>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</si>
  <si>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</si>
  <si>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</si>
  <si>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</si>
  <si>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</si>
  <si>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</si>
  <si>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</si>
  <si>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</si>
  <si>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</si>
  <si>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</si>
  <si>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</si>
  <si>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</si>
  <si>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</si>
  <si>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</si>
  <si>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</si>
  <si>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</si>
  <si>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</si>
  <si>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</si>
  <si>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</si>
  <si>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</si>
  <si>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</si>
  <si>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</si>
  <si>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</si>
  <si>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</si>
  <si>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</si>
  <si>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</si>
  <si>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</si>
  <si>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</si>
  <si>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</si>
  <si>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</si>
  <si>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</si>
  <si>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</si>
  <si>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</si>
  <si>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</si>
  <si>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</si>
  <si>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</si>
  <si>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</si>
  <si>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</si>
  <si>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</si>
  <si>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</si>
  <si>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</si>
  <si>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</si>
  <si>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</si>
  <si>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</si>
  <si>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</si>
  <si>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</si>
  <si>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</si>
  <si>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</si>
  <si>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</si>
  <si>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</si>
  <si>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</si>
  <si>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</si>
  <si>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</si>
  <si>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</si>
  <si>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</si>
  <si>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</si>
  <si>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</si>
  <si>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</si>
  <si>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</si>
  <si>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</si>
  <si>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</si>
  <si>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</si>
  <si>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</si>
  <si>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</si>
  <si>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</si>
  <si>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</si>
  <si>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</si>
  <si>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</si>
  <si>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</si>
  <si>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</si>
  <si>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</si>
  <si>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</si>
  <si>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</si>
  <si>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</si>
  <si>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</si>
  <si>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</si>
  <si>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</si>
  <si>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</si>
  <si>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</si>
  <si>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</si>
  <si>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</si>
  <si>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</si>
  <si>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</si>
  <si>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</si>
  <si>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</si>
  <si>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</si>
  <si>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</si>
  <si>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</si>
  <si>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</si>
  <si>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</si>
  <si>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</si>
  <si>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</si>
  <si>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</si>
  <si>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</si>
  <si>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</si>
  <si>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</si>
  <si>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</si>
  <si>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</si>
  <si>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</si>
  <si>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</si>
  <si>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</si>
  <si>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</si>
  <si>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</si>
  <si>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</si>
  <si>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</si>
  <si>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</si>
  <si>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</si>
  <si>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</si>
  <si>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</si>
  <si>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</si>
  <si>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</si>
  <si>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</si>
  <si>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</si>
  <si>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</si>
  <si>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</si>
  <si>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</si>
  <si>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</si>
  <si>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</si>
  <si>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</si>
  <si>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</si>
  <si>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</si>
  <si>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</si>
  <si>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</si>
  <si>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</si>
  <si>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</si>
  <si>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</si>
  <si>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</si>
  <si>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</si>
  <si>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</si>
  <si>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</si>
  <si>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</si>
  <si>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</si>
  <si>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</si>
  <si>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</si>
  <si>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</si>
  <si>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</si>
  <si>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</si>
  <si>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</si>
  <si>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</si>
  <si>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</si>
  <si>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</si>
  <si>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</si>
  <si>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</si>
  <si>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</si>
  <si>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</si>
  <si>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</si>
  <si>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</si>
  <si>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</si>
  <si>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</si>
  <si>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</si>
  <si>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</si>
  <si>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</si>
  <si>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</si>
  <si>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</si>
  <si>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</si>
  <si>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</si>
  <si>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</si>
  <si>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</si>
  <si>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</si>
  <si>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</si>
  <si>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</si>
  <si>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</si>
  <si>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</si>
  <si>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</si>
  <si>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</si>
  <si>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</si>
  <si>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</si>
  <si>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</si>
  <si>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</si>
  <si>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</si>
  <si>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</si>
  <si>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</si>
  <si>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</si>
  <si>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</si>
  <si>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</si>
  <si>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</si>
  <si>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</si>
  <si>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</si>
  <si>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</si>
  <si>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</si>
  <si>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</si>
  <si>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</si>
  <si>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</si>
  <si>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</si>
  <si>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</si>
  <si>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</si>
  <si>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</si>
  <si>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</si>
  <si>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</si>
  <si>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</si>
  <si>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</si>
  <si>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</si>
  <si>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</si>
  <si>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</si>
  <si>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</si>
  <si>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</si>
  <si>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</si>
  <si>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</si>
  <si>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</si>
  <si>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</si>
  <si>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</si>
  <si>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</si>
  <si>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</si>
  <si>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</si>
  <si>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</si>
  <si>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</si>
  <si>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</si>
  <si>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</si>
  <si>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</si>
  <si>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</si>
  <si>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</si>
  <si>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</si>
  <si>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</si>
  <si>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</si>
  <si>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</si>
  <si>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</si>
  <si>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</si>
  <si>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</si>
  <si>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</si>
  <si>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</si>
  <si>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</si>
  <si>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</si>
  <si>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</si>
  <si>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</si>
  <si>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</si>
  <si>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</si>
  <si>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</si>
  <si>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</si>
  <si>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</si>
  <si>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</si>
  <si>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</si>
  <si>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</si>
  <si>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</si>
  <si>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</si>
  <si>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</si>
  <si>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</si>
  <si>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</si>
  <si>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</si>
  <si>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</si>
  <si>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</si>
  <si>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</si>
  <si>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</si>
  <si>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</si>
  <si>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</si>
  <si>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</si>
  <si>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</si>
  <si>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</si>
  <si>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</si>
  <si>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</si>
  <si>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</si>
  <si>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</si>
  <si>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</si>
  <si>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</si>
  <si>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</si>
  <si>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</si>
  <si>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</si>
  <si>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</si>
  <si>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</si>
  <si>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</si>
  <si>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</si>
  <si>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</si>
  <si>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</si>
  <si>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</si>
  <si>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</si>
  <si>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</si>
  <si>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</si>
  <si>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</si>
  <si>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</si>
  <si>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</si>
  <si>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</si>
  <si>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</si>
  <si>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</si>
  <si>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</si>
  <si>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</si>
  <si>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</si>
  <si>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</si>
  <si>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</si>
  <si>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</si>
  <si>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</si>
  <si>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</si>
  <si>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</si>
  <si>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</si>
  <si>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</si>
  <si>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</si>
  <si>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</si>
  <si>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</si>
  <si>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</si>
  <si>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</si>
  <si>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</si>
  <si>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</si>
  <si>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</si>
  <si>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</si>
  <si>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</si>
  <si>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</si>
  <si>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</si>
  <si>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</si>
  <si>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</si>
  <si>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</si>
  <si>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</si>
  <si>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</si>
  <si>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</si>
  <si>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</si>
  <si>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</si>
  <si>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</si>
  <si>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</si>
  <si>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</si>
  <si>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</si>
  <si>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</si>
  <si>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</si>
  <si>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</si>
  <si>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</si>
  <si>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</si>
  <si>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</si>
  <si>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</si>
  <si>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</si>
  <si>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</si>
  <si>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</si>
  <si>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</si>
  <si>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</si>
  <si>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</si>
  <si>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</si>
  <si>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</si>
  <si>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</si>
  <si>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</si>
  <si>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</si>
  <si>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</si>
  <si>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</si>
  <si>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</si>
  <si>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</si>
  <si>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</si>
  <si>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</si>
  <si>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</si>
  <si>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</si>
  <si>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</si>
  <si>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</si>
  <si>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</si>
  <si>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</si>
  <si>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</si>
  <si>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</si>
  <si>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</si>
  <si>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</si>
  <si>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</si>
  <si>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</si>
  <si>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</si>
  <si>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</si>
  <si>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</si>
  <si>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</si>
  <si>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</si>
  <si>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</si>
  <si>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</si>
  <si>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</si>
  <si>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</si>
  <si>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</si>
  <si>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</si>
  <si>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</si>
  <si>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</si>
  <si>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</si>
  <si>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</si>
  <si>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</si>
  <si>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</si>
  <si>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</si>
  <si>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</si>
  <si>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</si>
  <si>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</si>
  <si>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</si>
  <si>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</si>
  <si>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</si>
  <si>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</si>
  <si>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</si>
  <si>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</si>
  <si>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</si>
  <si>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</si>
  <si>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</si>
  <si>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</si>
  <si>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</si>
  <si>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</si>
  <si>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</si>
  <si>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</si>
  <si>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</si>
  <si>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</si>
  <si>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</si>
  <si>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</si>
  <si>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</si>
  <si>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</si>
  <si>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</si>
  <si>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</si>
  <si>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</si>
  <si>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</si>
  <si>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</si>
  <si>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</si>
  <si>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</si>
  <si>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</si>
  <si>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</si>
  <si>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</si>
  <si>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</si>
  <si>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</si>
  <si>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</si>
  <si>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</si>
  <si>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</si>
  <si>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</si>
  <si>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</si>
  <si>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</si>
  <si>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</si>
  <si>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</si>
  <si>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</si>
  <si>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</si>
  <si>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</si>
  <si>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</si>
  <si>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</si>
  <si>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</si>
  <si>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</si>
  <si>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</si>
  <si>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</si>
  <si>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</si>
  <si>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</si>
  <si>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</si>
  <si>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</si>
  <si>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</si>
  <si>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</si>
  <si>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</si>
  <si>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</si>
  <si>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</si>
  <si>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</si>
  <si>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</si>
  <si>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</si>
  <si>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</si>
  <si>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</si>
  <si>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</si>
  <si>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</si>
  <si>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</si>
  <si>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</si>
  <si>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</si>
  <si>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</si>
  <si>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</si>
  <si>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</si>
  <si>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</si>
  <si>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</si>
  <si>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</si>
  <si>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</si>
  <si>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</si>
  <si>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</si>
  <si>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</si>
  <si>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</si>
  <si>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</si>
  <si>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</si>
  <si>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</si>
  <si>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</si>
  <si>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</si>
  <si>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</si>
  <si>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</si>
  <si>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</si>
  <si>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</si>
  <si>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</si>
  <si>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</si>
  <si>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</si>
  <si>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</si>
  <si>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</si>
  <si>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</si>
  <si>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</si>
  <si>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</si>
  <si>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</si>
  <si>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</si>
  <si>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</si>
  <si>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</si>
  <si>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</si>
  <si>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</si>
  <si>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</si>
  <si>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</si>
  <si>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</si>
  <si>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</si>
  <si>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</si>
  <si>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</si>
  <si>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</si>
  <si>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</si>
  <si>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</si>
  <si>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</si>
  <si>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</si>
  <si>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</si>
  <si>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</si>
  <si>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</si>
  <si>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</si>
  <si>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</si>
  <si>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</si>
  <si>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</si>
  <si>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</si>
  <si>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</si>
  <si>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</si>
  <si>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</si>
  <si>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</si>
  <si>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</si>
  <si>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</si>
  <si>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</si>
  <si>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</si>
  <si>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</si>
  <si>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</si>
  <si>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</si>
  <si>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</si>
  <si>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</si>
  <si>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</si>
  <si>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</si>
  <si>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</si>
  <si>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</si>
  <si>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</si>
  <si>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</si>
  <si>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</si>
  <si>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</si>
  <si>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</si>
  <si>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</si>
  <si>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</si>
  <si>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</si>
  <si>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</si>
  <si>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</si>
  <si>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</si>
  <si>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</si>
  <si>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</si>
  <si>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</si>
  <si>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</si>
  <si>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</si>
  <si>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</si>
  <si>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</si>
  <si>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</si>
  <si>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</si>
  <si>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</si>
  <si>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</si>
  <si>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</si>
  <si>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</si>
  <si>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</si>
  <si>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</si>
  <si>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</si>
  <si>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</si>
  <si>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</si>
  <si>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</si>
  <si>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</si>
  <si>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</si>
  <si>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</si>
  <si>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</si>
  <si>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</si>
  <si>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</si>
  <si>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</si>
  <si>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</si>
  <si>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</si>
  <si>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</si>
  <si>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</si>
  <si>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</si>
  <si>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</si>
  <si>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</si>
  <si>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</si>
  <si>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</si>
  <si>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</si>
  <si>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</si>
  <si>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</si>
  <si>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</si>
  <si>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</si>
  <si>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</si>
  <si>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</si>
  <si>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</si>
  <si>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</si>
  <si>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</si>
  <si>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</si>
  <si>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</si>
  <si>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</si>
  <si>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</si>
  <si>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</si>
  <si>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</si>
  <si>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</si>
  <si>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</si>
  <si>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</si>
  <si>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</si>
  <si>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</si>
  <si>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</si>
  <si>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</si>
  <si>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</si>
  <si>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</si>
  <si>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</si>
  <si>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</si>
  <si>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</si>
  <si>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</si>
  <si>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</si>
  <si>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</si>
  <si>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</si>
  <si>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</si>
  <si>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</si>
  <si>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</si>
  <si>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</si>
  <si>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</si>
  <si>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</si>
  <si>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</si>
  <si>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</si>
  <si>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</si>
  <si>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</si>
  <si>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</si>
  <si>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</si>
  <si>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</si>
  <si>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</si>
  <si>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</si>
  <si>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</si>
  <si>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</si>
  <si>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</si>
  <si>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</si>
  <si>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</si>
  <si>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</si>
  <si>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</si>
  <si>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</si>
  <si>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</si>
  <si>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</si>
  <si>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</si>
  <si>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</si>
  <si>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</si>
  <si>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</si>
  <si>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</si>
  <si>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</si>
  <si>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</si>
  <si>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</si>
  <si>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</si>
  <si>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</si>
  <si>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</si>
  <si>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</si>
  <si>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</si>
  <si>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</si>
  <si>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</si>
  <si>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</si>
  <si>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</si>
  <si>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</si>
  <si>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</si>
  <si>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</si>
  <si>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</si>
  <si>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</si>
  <si>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</si>
  <si>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</si>
  <si>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</si>
  <si>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</si>
  <si>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</si>
  <si>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</si>
  <si>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</si>
  <si>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</si>
  <si>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</si>
  <si>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</si>
  <si>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</si>
  <si>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</si>
  <si>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</si>
  <si>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</si>
  <si>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</si>
  <si>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</si>
  <si>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</si>
  <si>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</si>
  <si>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</si>
  <si>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</si>
  <si>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</si>
  <si>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</si>
  <si>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</si>
  <si>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</si>
  <si>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</si>
  <si>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</si>
  <si>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</si>
  <si>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</si>
  <si>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</si>
  <si>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</si>
  <si>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</si>
  <si>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</si>
  <si>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</si>
  <si>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</si>
  <si>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</si>
  <si>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</si>
  <si>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</si>
  <si>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</si>
  <si>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</si>
  <si>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</si>
  <si>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</si>
  <si>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</si>
  <si>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</si>
  <si>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</si>
  <si>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</si>
  <si>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</si>
  <si>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</si>
  <si>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</si>
  <si>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</si>
  <si>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</si>
  <si>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</si>
  <si>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</si>
  <si>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</si>
  <si>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</si>
  <si>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</si>
  <si>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</si>
  <si>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</si>
  <si>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</si>
  <si>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</si>
  <si>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</si>
  <si>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</si>
  <si>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</si>
  <si>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</si>
  <si>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</si>
  <si>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</si>
  <si>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</si>
  <si>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</si>
  <si>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</si>
  <si>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</si>
  <si>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</si>
  <si>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</si>
  <si>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</si>
  <si>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</si>
  <si>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</si>
  <si>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</si>
  <si>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</si>
  <si>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</si>
  <si>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</si>
  <si>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</si>
  <si>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</si>
  <si>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</si>
  <si>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</si>
  <si>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</si>
  <si>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</si>
  <si>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</si>
  <si>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</si>
  <si>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</si>
  <si>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</si>
  <si>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</si>
  <si>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</si>
  <si>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</si>
  <si>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</si>
  <si>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</si>
  <si>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</si>
  <si>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</si>
  <si>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</si>
  <si>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</si>
  <si>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</si>
  <si>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</si>
  <si>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</si>
  <si>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</si>
  <si>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</si>
  <si>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</si>
  <si>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</si>
  <si>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</si>
  <si>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</si>
  <si>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</si>
  <si>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</si>
  <si>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</si>
  <si>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</si>
  <si>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</si>
  <si>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</si>
  <si>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</si>
  <si>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</si>
  <si>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</si>
  <si>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</si>
  <si>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</si>
  <si>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</si>
  <si>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</si>
  <si>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</si>
  <si>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</si>
  <si>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</si>
  <si>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</si>
  <si>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</si>
  <si>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</si>
  <si>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</si>
  <si>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</si>
  <si>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</si>
  <si>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</si>
  <si>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</si>
  <si>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</si>
  <si>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</si>
  <si>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</si>
  <si>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</si>
  <si>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</si>
  <si>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</si>
  <si>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</si>
  <si>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</si>
  <si>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</si>
  <si>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</si>
  <si>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</si>
  <si>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</si>
  <si>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</si>
  <si>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</si>
  <si>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</si>
  <si>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</si>
  <si>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</si>
  <si>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</si>
  <si>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</si>
  <si>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</si>
  <si>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</si>
  <si>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</si>
  <si>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</si>
  <si>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</si>
  <si>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</si>
  <si>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</si>
  <si>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</si>
  <si>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</si>
  <si>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</si>
  <si>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</si>
  <si>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</si>
  <si>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</si>
  <si>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</si>
  <si>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</si>
  <si>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</si>
  <si>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</si>
  <si>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</si>
  <si>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</si>
  <si>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</si>
  <si>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</si>
  <si>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</si>
  <si>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</si>
  <si>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</si>
  <si>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</si>
  <si>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</si>
  <si>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</si>
  <si>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</si>
  <si>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</si>
  <si>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</si>
  <si>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</si>
  <si>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</si>
  <si>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</si>
  <si>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</si>
  <si>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</si>
  <si>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</si>
  <si>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</si>
  <si>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</si>
  <si>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</si>
  <si>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</si>
  <si>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</si>
  <si>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</si>
  <si>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</si>
  <si>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</si>
  <si>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</si>
  <si>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</si>
  <si>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</si>
  <si>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</si>
  <si>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</si>
  <si>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</si>
  <si>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</si>
  <si>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</si>
  <si>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</si>
  <si>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</si>
  <si>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</si>
  <si>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</si>
  <si>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</si>
  <si>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</si>
  <si>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</si>
  <si>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</si>
  <si>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</si>
  <si>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</si>
  <si>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</si>
  <si>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</si>
  <si>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</si>
  <si>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</si>
  <si>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</si>
  <si>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</si>
  <si>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</si>
  <si>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</si>
  <si>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</si>
  <si>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</si>
  <si>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</si>
  <si>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</si>
  <si>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</si>
  <si>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</si>
  <si>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</si>
  <si>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</si>
  <si>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</si>
  <si>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</si>
  <si>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</si>
  <si>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</si>
  <si>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</si>
  <si>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</si>
  <si>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</si>
  <si>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</si>
  <si>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</si>
  <si>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</si>
  <si>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</si>
  <si>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</si>
  <si>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</si>
  <si>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</si>
  <si>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</si>
  <si>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</si>
  <si>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</si>
  <si>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</si>
  <si>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</si>
  <si>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</si>
  <si>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</si>
  <si>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</si>
  <si>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</si>
  <si>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</si>
  <si>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</si>
  <si>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</si>
  <si>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</si>
  <si>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</si>
  <si>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</si>
  <si>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</si>
  <si>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</si>
  <si>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</si>
  <si>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</si>
  <si>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</si>
  <si>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</si>
  <si>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</si>
  <si>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</si>
  <si>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</si>
  <si>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</si>
  <si>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</si>
  <si>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</si>
  <si>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</si>
  <si>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</si>
  <si>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</si>
  <si>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</si>
  <si>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</si>
  <si>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</si>
  <si>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</si>
  <si>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</si>
  <si>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</si>
  <si>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</si>
  <si>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</si>
  <si>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</si>
  <si>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</si>
  <si>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</si>
  <si>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</si>
  <si>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</si>
  <si>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</si>
  <si>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</si>
  <si>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</si>
  <si>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</si>
  <si>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</si>
  <si>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</si>
  <si>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</si>
  <si>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</si>
  <si>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</si>
  <si>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</si>
  <si>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</si>
  <si>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</si>
  <si>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</si>
  <si>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</si>
  <si>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</si>
  <si>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</si>
  <si>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</si>
  <si>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</si>
  <si>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</si>
  <si>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</si>
  <si>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</si>
  <si>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</si>
  <si>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</si>
  <si>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</si>
  <si>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</si>
  <si>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</si>
  <si>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</si>
  <si>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</si>
  <si>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</si>
  <si>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</si>
  <si>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</si>
  <si>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</si>
  <si>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</si>
  <si>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</si>
  <si>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</si>
  <si>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</si>
  <si>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</si>
  <si>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</si>
  <si>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</si>
  <si>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</si>
  <si>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</si>
  <si>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</si>
  <si>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</si>
  <si>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</si>
  <si>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</si>
  <si>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</si>
  <si>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</si>
  <si>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</si>
  <si>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</si>
  <si>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</si>
  <si>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</si>
  <si>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</si>
  <si>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</si>
  <si>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</si>
  <si>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</si>
  <si>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</si>
  <si>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</si>
  <si>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</si>
  <si>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</si>
  <si>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</si>
  <si>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</si>
  <si>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</si>
  <si>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</si>
  <si>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</si>
  <si>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</si>
  <si>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</si>
  <si>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</si>
  <si>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</si>
  <si>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</si>
  <si>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</si>
  <si>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</si>
  <si>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</si>
  <si>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</si>
  <si>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</si>
  <si>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</si>
  <si>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</si>
  <si>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</si>
  <si>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</si>
  <si>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</si>
  <si>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</si>
  <si>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</si>
  <si>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</si>
  <si>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</si>
  <si>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</si>
  <si>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</si>
  <si>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</si>
  <si>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</si>
  <si>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</si>
  <si>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</si>
  <si>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</si>
  <si>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</si>
  <si>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</si>
  <si>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</si>
  <si>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</si>
  <si>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</si>
  <si>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</si>
  <si>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</si>
  <si>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</si>
  <si>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</si>
  <si>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</si>
  <si>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</si>
  <si>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</si>
  <si>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</si>
  <si>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</si>
  <si>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</si>
  <si>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</si>
  <si>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</si>
  <si>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</si>
  <si>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</si>
  <si>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</si>
  <si>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</si>
  <si>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</si>
  <si>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</si>
  <si>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</si>
  <si>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</si>
  <si>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</si>
  <si>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</si>
  <si>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</si>
  <si>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</si>
  <si>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</si>
  <si>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</si>
  <si>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</si>
  <si>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</si>
  <si>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</si>
  <si>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</si>
  <si>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</si>
  <si>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</si>
  <si>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</si>
  <si>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</si>
  <si>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</si>
  <si>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</si>
  <si>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</si>
  <si>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</si>
  <si>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</si>
  <si>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</si>
  <si>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</si>
  <si>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</si>
  <si>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</si>
  <si>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</si>
  <si>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</si>
  <si>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</si>
  <si>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</si>
  <si>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</si>
  <si>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</si>
  <si>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</si>
  <si>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</si>
  <si>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</si>
  <si>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</si>
  <si>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</si>
  <si>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</si>
  <si>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</si>
  <si>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</si>
  <si>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</si>
  <si>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</si>
  <si>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</si>
  <si>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</si>
  <si>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</si>
  <si>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</si>
  <si>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</si>
  <si>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</si>
  <si>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</si>
  <si>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</si>
  <si>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</si>
  <si>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</si>
  <si>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</si>
  <si>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</si>
  <si>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</si>
  <si>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</si>
  <si>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</si>
  <si>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</si>
  <si>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</si>
  <si>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</si>
  <si>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</si>
  <si>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</si>
  <si>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</si>
  <si>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</si>
  <si>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</si>
  <si>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</si>
  <si>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</si>
  <si>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</si>
  <si>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</si>
  <si>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</si>
  <si>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</si>
  <si>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</si>
  <si>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</si>
  <si>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</si>
  <si>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</si>
  <si>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</si>
  <si>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</si>
  <si>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</si>
  <si>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</si>
  <si>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</si>
  <si>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</si>
  <si>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</si>
  <si>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</si>
  <si>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</si>
  <si>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</si>
  <si>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</si>
  <si>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</si>
  <si>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</si>
  <si>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</si>
  <si>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</si>
  <si>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</si>
  <si>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</si>
  <si>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</si>
  <si>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</si>
  <si>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</si>
  <si>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</si>
  <si>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</si>
  <si>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</si>
  <si>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</si>
  <si>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</si>
  <si>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</si>
  <si>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</si>
  <si>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</si>
  <si>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</si>
  <si>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</si>
  <si>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</si>
  <si>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</si>
  <si>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</si>
  <si>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</si>
  <si>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</si>
  <si>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</si>
  <si>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</si>
  <si>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</si>
  <si>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</si>
  <si>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</si>
  <si>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</si>
  <si>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</si>
  <si>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</si>
  <si>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</si>
  <si>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</si>
  <si>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</si>
  <si>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</si>
  <si>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</si>
  <si>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</si>
  <si>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</si>
  <si>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</si>
  <si>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</si>
  <si>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</si>
  <si>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</si>
  <si>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</si>
  <si>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</si>
  <si>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</si>
  <si>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</si>
  <si>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</si>
  <si>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</si>
  <si>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</si>
  <si>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</si>
  <si>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</si>
  <si>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</si>
  <si>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</si>
  <si>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</si>
  <si>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</si>
  <si>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</si>
  <si>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</si>
  <si>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</si>
  <si>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</si>
  <si>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</si>
  <si>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</si>
  <si>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</si>
  <si>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</si>
  <si>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</si>
  <si>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</si>
  <si>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</si>
  <si>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</si>
  <si>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</si>
  <si>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</si>
  <si>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</si>
  <si>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</si>
  <si>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</si>
  <si>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</si>
  <si>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</si>
  <si>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</si>
  <si>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</si>
  <si>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</si>
  <si>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</si>
  <si>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</si>
  <si>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</si>
  <si>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</si>
  <si>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</si>
  <si>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</si>
  <si>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</si>
  <si>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</si>
  <si>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</si>
  <si>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</si>
  <si>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</si>
  <si>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</si>
  <si>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</si>
  <si>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</si>
  <si>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</si>
  <si>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</si>
  <si>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</si>
  <si>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</si>
  <si>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</si>
  <si>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</si>
  <si>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</si>
  <si>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</si>
  <si>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</si>
  <si>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</si>
  <si>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</si>
  <si>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</si>
  <si>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</si>
  <si>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</si>
  <si>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</si>
  <si>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</si>
  <si>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</si>
  <si>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</si>
  <si>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</si>
  <si>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</si>
  <si>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</si>
  <si>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</si>
  <si>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</si>
  <si>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</si>
  <si>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</si>
  <si>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</si>
  <si>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</si>
  <si>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</si>
  <si>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</si>
  <si>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</si>
  <si>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</si>
  <si>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</si>
  <si>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</si>
  <si>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</si>
  <si>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</si>
  <si>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</si>
  <si>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</si>
  <si>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</si>
  <si>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</si>
  <si>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</si>
  <si>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</si>
  <si>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</si>
  <si>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</si>
  <si>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</si>
  <si>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</si>
  <si>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</si>
  <si>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</si>
  <si>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</si>
  <si>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</si>
  <si>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</si>
  <si>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</si>
  <si>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</si>
  <si>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</si>
  <si>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</si>
  <si>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</si>
  <si>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</si>
  <si>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</si>
  <si>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</si>
  <si>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</si>
  <si>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</si>
  <si>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</si>
  <si>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</si>
  <si>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</si>
  <si>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</si>
  <si>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</si>
  <si>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</si>
  <si>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</si>
  <si>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</si>
  <si>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</si>
  <si>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</si>
  <si>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</si>
  <si>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</si>
  <si>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</si>
  <si>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</si>
  <si>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</si>
  <si>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</si>
  <si>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</si>
  <si>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</si>
  <si>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</si>
  <si>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</si>
  <si>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</si>
  <si>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</si>
  <si>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</si>
  <si>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</si>
  <si>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</si>
  <si>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</si>
  <si>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</si>
  <si>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</si>
  <si>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</si>
  <si>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</si>
  <si>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</si>
  <si>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</si>
  <si>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</si>
  <si>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</si>
  <si>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</si>
  <si>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</si>
  <si>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</si>
  <si>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</si>
  <si>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</si>
  <si>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</si>
  <si>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</si>
  <si>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</si>
  <si>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</si>
  <si>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</si>
  <si>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</si>
  <si>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</si>
  <si>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</si>
  <si>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</si>
  <si>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</si>
  <si>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</si>
  <si>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</si>
  <si>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</si>
  <si>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</si>
  <si>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</si>
  <si>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</si>
  <si>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</si>
  <si>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</si>
  <si>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</si>
  <si>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</si>
  <si>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</si>
  <si>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</si>
  <si>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</si>
  <si>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</si>
  <si>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</si>
  <si>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</si>
  <si>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</si>
  <si>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</si>
  <si>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</si>
  <si>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</si>
  <si>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</si>
  <si>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</si>
  <si>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</si>
  <si>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</si>
  <si>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</si>
  <si>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</si>
  <si>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</si>
  <si>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</si>
  <si>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</si>
  <si>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</si>
  <si>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</si>
  <si>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</si>
  <si>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</si>
  <si>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</si>
  <si>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</si>
  <si>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</si>
  <si>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</si>
  <si>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</si>
  <si>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</si>
  <si>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</si>
  <si>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</si>
  <si>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</si>
  <si>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</si>
  <si>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</si>
  <si>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</si>
  <si>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</si>
  <si>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</si>
  <si>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</si>
  <si>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</si>
  <si>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</si>
  <si>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</si>
  <si>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</si>
  <si>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</si>
  <si>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</si>
  <si>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</si>
  <si>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</si>
  <si>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</si>
  <si>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</si>
  <si>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</si>
  <si>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</si>
  <si>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</si>
  <si>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</si>
  <si>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</si>
  <si>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</si>
  <si>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</si>
  <si>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</si>
  <si>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</si>
  <si>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</si>
  <si>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</si>
  <si>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</si>
  <si>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</si>
  <si>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</si>
  <si>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</si>
  <si>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</si>
  <si>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</si>
  <si>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</si>
  <si>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</si>
  <si>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</si>
  <si>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</si>
  <si>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</si>
  <si>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</si>
  <si>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</si>
  <si>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</si>
  <si>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</si>
  <si>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</si>
  <si>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</si>
  <si>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</si>
  <si>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</si>
  <si>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</si>
  <si>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</si>
  <si>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</si>
  <si>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</si>
  <si>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</si>
  <si>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</si>
  <si>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</si>
  <si>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</si>
  <si>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</si>
  <si>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</si>
  <si>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</si>
  <si>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</si>
  <si>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</si>
  <si>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</si>
  <si>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</si>
  <si>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</si>
  <si>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</si>
  <si>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</si>
  <si>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</si>
  <si>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</si>
  <si>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</si>
  <si>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</si>
  <si>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</si>
  <si>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</si>
  <si>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</si>
  <si>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</si>
  <si>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</si>
  <si>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</si>
  <si>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</si>
  <si>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</si>
  <si>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</si>
  <si>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</si>
  <si>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</si>
  <si>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</si>
  <si>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</si>
  <si>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</si>
  <si>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</si>
  <si>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</si>
  <si>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</si>
  <si>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</si>
  <si>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</si>
  <si>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</si>
  <si>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</si>
  <si>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</si>
  <si>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</si>
  <si>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</si>
  <si>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</si>
  <si>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</si>
  <si>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</si>
  <si>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</si>
  <si>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</si>
  <si>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</si>
  <si>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</si>
  <si>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</si>
  <si>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</si>
  <si>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</si>
  <si>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</si>
  <si>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</si>
  <si>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</si>
  <si>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</si>
  <si>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</si>
  <si>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</si>
  <si>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</si>
  <si>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</si>
  <si>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</si>
  <si>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</si>
  <si>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</si>
  <si>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</si>
  <si>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</si>
  <si>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</si>
  <si>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</si>
  <si>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</si>
  <si>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</si>
  <si>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</si>
  <si>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</si>
  <si>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</si>
  <si>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</si>
  <si>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</si>
  <si>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</si>
  <si>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</si>
  <si>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</si>
  <si>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</si>
  <si>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</si>
  <si>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</si>
  <si>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</si>
  <si>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</si>
  <si>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</si>
  <si>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</si>
  <si>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</si>
  <si>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</si>
  <si>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</si>
  <si>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</si>
  <si>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</si>
  <si>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</si>
  <si>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</si>
  <si>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</si>
  <si>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</si>
  <si>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</si>
  <si>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</si>
  <si>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</si>
  <si>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</si>
  <si>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</si>
  <si>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</si>
  <si>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</si>
  <si>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</si>
  <si>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</si>
  <si>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</si>
  <si>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</si>
  <si>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</si>
  <si>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</si>
  <si>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</si>
  <si>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</si>
  <si>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</si>
  <si>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</si>
  <si>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</si>
  <si>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</si>
  <si>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</si>
  <si>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</si>
  <si>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</si>
  <si>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</si>
  <si>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</si>
  <si>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</si>
  <si>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</si>
  <si>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</si>
  <si>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</si>
  <si>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</si>
  <si>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</si>
  <si>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</si>
  <si>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</si>
  <si>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</si>
  <si>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</si>
  <si>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</si>
  <si>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</si>
  <si>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</si>
  <si>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</si>
  <si>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</si>
  <si>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</si>
  <si>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</si>
  <si>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</si>
  <si>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</si>
  <si>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</si>
  <si>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</si>
  <si>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</si>
  <si>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</si>
  <si>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</si>
  <si>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</si>
  <si>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</si>
  <si>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</si>
  <si>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</si>
  <si>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</si>
  <si>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</si>
  <si>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</si>
  <si>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</si>
  <si>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</si>
  <si>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</si>
  <si>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</si>
  <si>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</si>
  <si>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</si>
  <si>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</si>
  <si>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</si>
  <si>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</si>
  <si>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</si>
  <si>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</si>
  <si>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</si>
  <si>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</si>
  <si>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</si>
  <si>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</si>
  <si>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</si>
  <si>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</si>
  <si>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</si>
  <si>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</si>
  <si>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</si>
  <si>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</si>
  <si>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</si>
  <si>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</si>
  <si>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</si>
  <si>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</si>
  <si>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</si>
  <si>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</si>
  <si>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</si>
  <si>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</si>
  <si>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</si>
  <si>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</si>
  <si>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</si>
  <si>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</si>
  <si>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</si>
  <si>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</si>
  <si>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</si>
  <si>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</si>
  <si>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</si>
  <si>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</si>
  <si>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</si>
  <si>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</si>
  <si>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</si>
  <si>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</si>
  <si>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</si>
  <si>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</si>
  <si>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</si>
  <si>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</si>
  <si>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</si>
  <si>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</si>
  <si>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</si>
  <si>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</si>
  <si>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</si>
  <si>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</si>
  <si>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</si>
  <si>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</si>
  <si>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</si>
  <si>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</si>
  <si>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</si>
  <si>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</si>
  <si>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</si>
  <si>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</si>
  <si>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</si>
  <si>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</si>
  <si>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</si>
  <si>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</si>
  <si>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</si>
  <si>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</si>
  <si>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</si>
  <si>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</si>
  <si>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</si>
  <si>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</si>
  <si>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</si>
  <si>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</si>
  <si>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</si>
  <si>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</si>
  <si>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</si>
  <si>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</si>
  <si>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</si>
  <si>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</si>
  <si>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</si>
  <si>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</si>
  <si>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</si>
  <si>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</si>
  <si>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</si>
  <si>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</si>
  <si>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</si>
  <si>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</si>
  <si>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</si>
  <si>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</si>
  <si>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</si>
  <si>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</si>
  <si>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</si>
  <si>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</si>
  <si>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</si>
  <si>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</si>
  <si>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</si>
  <si>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</si>
  <si>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</si>
  <si>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</si>
  <si>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</si>
  <si>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</si>
  <si>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</si>
  <si>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</si>
  <si>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</si>
  <si>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</si>
  <si>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</si>
  <si>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</si>
  <si>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</si>
  <si>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</si>
  <si>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</si>
  <si>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</si>
  <si>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</si>
  <si>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</si>
  <si>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</si>
  <si>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</si>
  <si>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</si>
  <si>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</si>
  <si>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</si>
  <si>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</si>
  <si>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</si>
  <si>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</si>
  <si>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</si>
  <si>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</si>
  <si>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</si>
  <si>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</si>
  <si>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</si>
  <si>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</si>
  <si>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</si>
  <si>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</si>
  <si>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</si>
  <si>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</si>
  <si>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</si>
  <si>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</si>
  <si>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</si>
  <si>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</si>
  <si>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</si>
  <si>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</si>
  <si>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</si>
  <si>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</si>
  <si>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</si>
  <si>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</si>
  <si>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</si>
  <si>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</si>
  <si>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</si>
  <si>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</si>
  <si>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</si>
  <si>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</si>
  <si>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</si>
  <si>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</si>
  <si>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</si>
  <si>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</si>
  <si>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</si>
  <si>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</si>
  <si>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</si>
  <si>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</si>
  <si>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</si>
  <si>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</si>
  <si>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</si>
  <si>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</si>
  <si>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</si>
  <si>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</si>
  <si>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</si>
  <si>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</si>
  <si>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</si>
  <si>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</si>
  <si>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</si>
  <si>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</si>
  <si>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</si>
  <si>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</si>
  <si>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</si>
  <si>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</si>
  <si>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</si>
  <si>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</si>
  <si>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</si>
  <si>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</si>
  <si>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</si>
  <si>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</si>
  <si>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</si>
  <si>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</si>
  <si>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</si>
  <si>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</si>
  <si>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</si>
  <si>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</si>
  <si>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</si>
  <si>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</si>
  <si>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</si>
  <si>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</si>
  <si>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</si>
  <si>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</si>
  <si>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</si>
  <si>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</si>
  <si>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</si>
  <si>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</si>
  <si>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</si>
  <si>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</si>
  <si>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</si>
  <si>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</si>
  <si>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</si>
  <si>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</si>
  <si>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</si>
  <si>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</si>
  <si>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</si>
  <si>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</si>
  <si>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</si>
  <si>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</si>
  <si>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</si>
  <si>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</si>
  <si>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</si>
  <si>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</si>
  <si>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</si>
  <si>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</si>
  <si>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</si>
  <si>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</si>
  <si>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</si>
  <si>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</si>
  <si>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</si>
  <si>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</si>
  <si>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</si>
  <si>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</si>
  <si>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</si>
  <si>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</si>
  <si>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</si>
  <si>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</si>
  <si>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</si>
  <si>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</si>
  <si>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</si>
  <si>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</si>
  <si>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</si>
  <si>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</si>
  <si>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</si>
  <si>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</si>
  <si>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</si>
  <si>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</si>
  <si>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</si>
  <si>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</si>
  <si>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</si>
  <si>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</si>
  <si>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</si>
  <si>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</si>
  <si>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</si>
  <si>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</si>
  <si>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</si>
  <si>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</si>
  <si>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</si>
  <si>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</si>
  <si>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</si>
  <si>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</si>
  <si>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</si>
  <si>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</si>
  <si>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</si>
  <si>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</si>
  <si>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</si>
  <si>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</si>
  <si>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</si>
  <si>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</si>
  <si>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</si>
  <si>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</si>
  <si>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</si>
  <si>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</si>
  <si>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</si>
  <si>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</si>
  <si>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</si>
  <si>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</si>
  <si>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</si>
  <si>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</si>
  <si>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</si>
  <si>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</si>
  <si>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</si>
  <si>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</si>
  <si>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</si>
  <si>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</si>
  <si>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</si>
  <si>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</si>
  <si>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</si>
  <si>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</si>
  <si>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</si>
  <si>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</si>
  <si>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</si>
  <si>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</si>
  <si>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</si>
  <si>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</si>
  <si>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</si>
  <si>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</si>
  <si>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</si>
  <si>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</si>
  <si>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</si>
  <si>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</si>
  <si>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</si>
  <si>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</si>
  <si>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</si>
  <si>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</si>
  <si>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</si>
  <si>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</si>
  <si>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</si>
  <si>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</si>
  <si>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</si>
  <si>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</si>
  <si>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</si>
  <si>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</si>
  <si>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</si>
  <si>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</si>
  <si>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</si>
  <si>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</si>
  <si>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</si>
  <si>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</si>
  <si>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</si>
  <si>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</si>
  <si>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</si>
  <si>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</si>
  <si>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</si>
  <si>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</si>
  <si>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</si>
  <si>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</si>
  <si>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</si>
  <si>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</si>
  <si>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</si>
  <si>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</si>
  <si>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</si>
  <si>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</si>
  <si>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</si>
  <si>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</si>
  <si>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</si>
  <si>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</si>
  <si>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</si>
  <si>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</si>
  <si>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</si>
  <si>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</si>
  <si>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</si>
  <si>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</si>
  <si>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</si>
  <si>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</si>
  <si>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</si>
  <si>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</si>
  <si>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</si>
  <si>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</si>
  <si>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</si>
  <si>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</si>
  <si>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</si>
  <si>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</si>
  <si>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</si>
  <si>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</si>
  <si>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</si>
  <si>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</si>
  <si>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</si>
  <si>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</si>
  <si>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</si>
  <si>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</si>
  <si>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</si>
  <si>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</si>
  <si>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</si>
  <si>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</si>
  <si>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</si>
  <si>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</si>
  <si>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</si>
  <si>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</si>
  <si>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</si>
  <si>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</si>
  <si>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</si>
  <si>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</si>
  <si>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</si>
  <si>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</si>
  <si>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</si>
  <si>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</si>
  <si>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</si>
  <si>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</si>
  <si>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</si>
  <si>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</si>
  <si>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</si>
  <si>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</si>
  <si>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</si>
  <si>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</si>
  <si>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</si>
  <si>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</si>
  <si>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</si>
  <si>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</si>
  <si>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</si>
  <si>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</si>
  <si>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</si>
  <si>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</si>
  <si>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</si>
  <si>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</si>
  <si>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</si>
  <si>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</si>
  <si>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</si>
  <si>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</si>
  <si>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</si>
  <si>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</si>
  <si>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</si>
  <si>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</si>
  <si>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</si>
  <si>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</si>
  <si>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</si>
  <si>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</si>
  <si>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</si>
  <si>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</si>
  <si>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</si>
  <si>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</si>
  <si>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</si>
  <si>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</si>
  <si>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</si>
  <si>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</si>
  <si>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</si>
  <si>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</si>
  <si>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</si>
  <si>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</si>
  <si>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</si>
  <si>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</si>
  <si>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</si>
  <si>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</si>
  <si>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</si>
  <si>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</si>
  <si>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</si>
  <si>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</si>
  <si>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</si>
  <si>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</si>
  <si>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</si>
  <si>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</si>
  <si>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</si>
  <si>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</si>
  <si>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</si>
  <si>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</si>
  <si>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</si>
  <si>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</si>
  <si>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</si>
  <si>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</si>
  <si>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</si>
  <si>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</si>
  <si>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</si>
  <si>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</si>
  <si>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</si>
  <si>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</si>
  <si>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</si>
  <si>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</si>
  <si>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</si>
  <si>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</si>
  <si>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</si>
  <si>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</si>
  <si>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</si>
  <si>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</si>
  <si>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</si>
  <si>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</si>
  <si>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</si>
  <si>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</si>
  <si>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</si>
  <si>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</si>
  <si>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</si>
  <si>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</si>
  <si>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</si>
  <si>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</si>
  <si>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</si>
  <si>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</si>
  <si>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</si>
  <si>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</si>
  <si>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</si>
  <si>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</si>
  <si>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</si>
  <si>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</si>
  <si>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</si>
  <si>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</si>
  <si>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</si>
  <si>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</si>
  <si>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</si>
  <si>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</si>
  <si>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</si>
  <si>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</si>
  <si>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</si>
  <si>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</si>
  <si>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</si>
  <si>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</si>
  <si>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</si>
  <si>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</si>
  <si>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</si>
  <si>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</si>
  <si>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</si>
  <si>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</si>
  <si>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</si>
  <si>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</si>
  <si>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</si>
  <si>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</si>
  <si>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</si>
  <si>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</si>
  <si>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</si>
  <si>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</si>
  <si>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</si>
  <si>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</si>
  <si>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</si>
  <si>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</si>
  <si>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</si>
  <si>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</si>
  <si>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</si>
  <si>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</si>
  <si>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</si>
  <si>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</si>
  <si>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</si>
  <si>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</si>
  <si>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</si>
  <si>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</si>
  <si>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</si>
  <si>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</si>
  <si>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</si>
  <si>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</si>
  <si>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</si>
  <si>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</si>
  <si>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</si>
  <si>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</si>
  <si>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</si>
  <si>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</si>
  <si>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</si>
  <si>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</si>
  <si>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</si>
  <si>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</si>
  <si>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</si>
  <si>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</si>
  <si>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</si>
  <si>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</si>
  <si>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</si>
  <si>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</si>
  <si>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</si>
  <si>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</si>
  <si>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</si>
  <si>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</si>
  <si>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</si>
  <si>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</si>
  <si>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</si>
  <si>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</si>
  <si>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</si>
  <si>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</si>
  <si>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</si>
  <si>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</si>
  <si>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</si>
  <si>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</si>
  <si>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</si>
  <si>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</si>
  <si>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</si>
  <si>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</si>
  <si>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</si>
  <si>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</si>
  <si>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</si>
  <si>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</si>
  <si>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</si>
  <si>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</si>
  <si>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</si>
  <si>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</si>
  <si>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</si>
  <si>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</si>
  <si>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</si>
  <si>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</si>
  <si>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</si>
  <si>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</si>
  <si>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</si>
  <si>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</si>
  <si>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</si>
  <si>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</si>
  <si>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</si>
  <si>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</si>
  <si>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</si>
  <si>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</si>
  <si>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</si>
  <si>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</si>
  <si>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</si>
  <si>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</si>
  <si>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</si>
  <si>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</si>
  <si>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</si>
  <si>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</si>
  <si>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</si>
  <si>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</si>
  <si>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</si>
  <si>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</si>
  <si>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</si>
  <si>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</si>
  <si>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</si>
  <si>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</si>
  <si>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</si>
  <si>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</si>
  <si>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</si>
  <si>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</si>
  <si>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</si>
  <si>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</si>
  <si>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</si>
  <si>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</si>
  <si>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</si>
  <si>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</si>
  <si>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</si>
  <si>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</si>
  <si>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</si>
  <si>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</si>
  <si>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</si>
  <si>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</si>
  <si>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</si>
  <si>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</si>
  <si>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</si>
  <si>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</si>
  <si>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</si>
  <si>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</si>
  <si>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</si>
  <si>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</si>
  <si>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</si>
  <si>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</si>
  <si>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</si>
  <si>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</si>
  <si>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</si>
  <si>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</si>
  <si>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</si>
  <si>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</si>
  <si>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</si>
  <si>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</si>
  <si>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</si>
  <si>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</si>
  <si>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</si>
  <si>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</si>
  <si>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</si>
  <si>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</si>
  <si>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</si>
  <si>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</si>
  <si>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</si>
  <si>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</si>
  <si>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</si>
  <si>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</si>
  <si>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</si>
  <si>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</si>
  <si>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</si>
  <si>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</si>
  <si>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</si>
  <si>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</si>
  <si>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</si>
  <si>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</si>
  <si>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</si>
  <si>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</si>
  <si>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</si>
  <si>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</si>
  <si>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</si>
  <si>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</si>
  <si>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</si>
  <si>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</si>
  <si>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</si>
  <si>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</si>
  <si>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</si>
  <si>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</si>
  <si>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</si>
  <si>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</si>
  <si>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</si>
  <si>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</si>
  <si>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</si>
  <si>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</si>
  <si>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</si>
  <si>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</si>
  <si>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</si>
  <si>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</si>
  <si>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</si>
  <si>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</si>
  <si>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</si>
  <si>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</si>
  <si>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</si>
  <si>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</si>
  <si>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</si>
  <si>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</si>
  <si>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</si>
  <si>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</si>
  <si>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</si>
  <si>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</si>
  <si>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</si>
  <si>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</si>
  <si>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</si>
  <si>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</si>
  <si>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</si>
  <si>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</si>
  <si>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</si>
  <si>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</si>
  <si>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</si>
  <si>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</si>
  <si>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</si>
  <si>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</si>
  <si>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</si>
  <si>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</si>
  <si>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</si>
  <si>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</si>
  <si>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</si>
  <si>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</si>
  <si>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</si>
  <si>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</si>
  <si>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</si>
  <si>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</si>
  <si>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</si>
  <si>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</si>
  <si>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</si>
  <si>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</si>
  <si>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</si>
  <si>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</si>
  <si>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</si>
  <si>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</si>
  <si>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</si>
  <si>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</si>
  <si>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</si>
  <si>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</si>
  <si>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</si>
  <si>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</si>
  <si>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</si>
  <si>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</si>
  <si>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</si>
  <si>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</si>
  <si>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</si>
  <si>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</si>
  <si>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</si>
  <si>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</si>
  <si>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</si>
  <si>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</si>
  <si>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</si>
  <si>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</si>
  <si>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</si>
  <si>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</si>
  <si>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</si>
  <si>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</si>
  <si>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</si>
  <si>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</si>
  <si>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</si>
  <si>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</si>
  <si>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</si>
  <si>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</si>
  <si>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</si>
  <si>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</si>
  <si>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</si>
  <si>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</si>
  <si>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</si>
  <si>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</si>
  <si>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</si>
  <si>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</si>
  <si>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</si>
  <si>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</si>
  <si>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</si>
  <si>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</si>
  <si>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</si>
  <si>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</si>
  <si>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</si>
  <si>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</si>
  <si>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</si>
  <si>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</si>
  <si>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</si>
  <si>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</si>
  <si>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</si>
  <si>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</si>
  <si>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</si>
  <si>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</si>
  <si>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</si>
  <si>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</si>
  <si>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</si>
  <si>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</si>
  <si>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</si>
  <si>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</si>
  <si>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</si>
  <si>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</si>
  <si>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</si>
  <si>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</si>
  <si>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</si>
  <si>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</si>
  <si>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</si>
  <si>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</si>
  <si>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</si>
  <si>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</si>
  <si>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</si>
  <si>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</si>
  <si>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</si>
  <si>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</si>
  <si>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</si>
  <si>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</si>
  <si>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</si>
  <si>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</si>
  <si>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</si>
  <si>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</si>
  <si>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</si>
  <si>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</si>
  <si>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</si>
  <si>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</si>
  <si>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</si>
  <si>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</si>
  <si>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</si>
  <si>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</si>
  <si>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</si>
  <si>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</si>
  <si>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</si>
  <si>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</si>
  <si>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</si>
  <si>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</si>
  <si>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</si>
  <si>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</si>
  <si>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</si>
  <si>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</si>
  <si>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</si>
  <si>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</si>
  <si>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</si>
  <si>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</si>
  <si>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</si>
  <si>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</si>
  <si>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</si>
  <si>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</si>
  <si>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</si>
  <si>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</si>
  <si>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</si>
  <si>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</si>
  <si>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</si>
  <si>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</si>
  <si>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</si>
  <si>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</si>
  <si>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</si>
  <si>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</si>
  <si>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</si>
  <si>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</si>
  <si>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</si>
  <si>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</si>
  <si>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</si>
  <si>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</si>
  <si>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</si>
  <si>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</si>
  <si>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</si>
  <si>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</si>
  <si>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</si>
  <si>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</si>
  <si>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</si>
  <si>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</si>
  <si>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</si>
  <si>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</si>
  <si>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</si>
  <si>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</si>
  <si>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</si>
  <si>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</si>
  <si>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</si>
  <si>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</si>
  <si>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</si>
  <si>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</si>
  <si>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</si>
  <si>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</si>
  <si>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</si>
  <si>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</si>
  <si>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</si>
  <si>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</si>
  <si>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</si>
  <si>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</si>
  <si>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</si>
  <si>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</si>
  <si>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</si>
  <si>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</si>
  <si>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</si>
  <si>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</si>
  <si>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</si>
  <si>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</si>
  <si>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</si>
  <si>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</si>
  <si>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</si>
  <si>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</si>
  <si>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</si>
  <si>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</si>
  <si>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</si>
  <si>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</si>
  <si>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</si>
  <si>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</si>
  <si>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</si>
  <si>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</si>
  <si>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</si>
  <si>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</si>
  <si>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</si>
  <si>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</si>
  <si>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</si>
  <si>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</si>
  <si>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</si>
  <si>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</si>
  <si>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</si>
  <si>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</si>
  <si>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</si>
  <si>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</si>
  <si>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</si>
  <si>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</si>
  <si>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</si>
  <si>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</si>
  <si>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</si>
  <si>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</si>
  <si>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</si>
  <si>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</si>
  <si>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</si>
  <si>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</si>
  <si>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</si>
  <si>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</si>
  <si>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</si>
  <si>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</si>
  <si>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</si>
  <si>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</si>
  <si>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</si>
  <si>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</si>
  <si>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</si>
  <si>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</si>
  <si>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</si>
  <si>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</si>
  <si>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</si>
  <si>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</si>
  <si>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</si>
  <si>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</si>
  <si>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</si>
  <si>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</si>
  <si>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</si>
  <si>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</si>
  <si>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</si>
  <si>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</si>
  <si>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</si>
  <si>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</si>
  <si>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</si>
  <si>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</si>
  <si>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</si>
  <si>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</si>
  <si>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</si>
  <si>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</si>
  <si>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</si>
  <si>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</si>
  <si>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</si>
  <si>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</si>
  <si>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</si>
  <si>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</si>
  <si>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</si>
  <si>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</si>
  <si>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</si>
  <si>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</si>
  <si>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</si>
  <si>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</si>
  <si>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</si>
  <si>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</si>
  <si>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</si>
  <si>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</si>
  <si>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</si>
  <si>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</si>
  <si>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</si>
  <si>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</si>
  <si>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</si>
  <si>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</si>
  <si>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</si>
  <si>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</si>
  <si>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</si>
  <si>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</si>
  <si>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</si>
  <si>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</si>
  <si>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</si>
  <si>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</si>
  <si>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</si>
  <si>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</si>
  <si>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</si>
  <si>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</si>
  <si>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</si>
  <si>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</si>
  <si>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</si>
  <si>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</si>
  <si>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</si>
  <si>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</si>
  <si>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</si>
  <si>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</si>
  <si>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</si>
  <si>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</si>
  <si>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</si>
  <si>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</si>
  <si>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</si>
  <si>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</si>
  <si>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</si>
  <si>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</si>
  <si>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</si>
  <si>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</si>
  <si>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</si>
  <si>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</si>
  <si>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</si>
  <si>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</si>
  <si>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</si>
  <si>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</si>
  <si>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</si>
  <si>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</si>
  <si>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</si>
  <si>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</si>
  <si>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</si>
  <si>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</si>
  <si>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</si>
  <si>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</si>
  <si>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</si>
  <si>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</si>
  <si>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</si>
  <si>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</si>
  <si>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</si>
  <si>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</si>
  <si>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</si>
  <si>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</si>
  <si>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</si>
  <si>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</si>
  <si>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</si>
  <si>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</si>
  <si>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</si>
  <si>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</si>
  <si>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</si>
  <si>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</si>
  <si>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</si>
  <si>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</si>
  <si>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</si>
  <si>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</si>
  <si>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</si>
  <si>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</si>
  <si>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</si>
  <si>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</si>
  <si>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</si>
  <si>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</si>
  <si>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</si>
  <si>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</si>
  <si>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</si>
  <si>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</si>
  <si>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</si>
  <si>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</si>
  <si>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</si>
  <si>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</si>
  <si>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</si>
  <si>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</si>
  <si>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</si>
  <si>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</si>
  <si>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</si>
  <si>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</si>
  <si>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</si>
  <si>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</si>
  <si>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</si>
  <si>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</si>
  <si>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</si>
  <si>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</si>
  <si>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</si>
  <si>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</si>
  <si>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</si>
  <si>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</si>
  <si>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</si>
  <si>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</si>
  <si>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</si>
  <si>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</si>
  <si>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</si>
  <si>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</si>
  <si>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</si>
  <si>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</si>
  <si>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</si>
  <si>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</si>
  <si>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</si>
  <si>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</si>
  <si>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</si>
  <si>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</si>
  <si>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</si>
  <si>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</si>
  <si>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</si>
  <si>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</si>
  <si>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</si>
  <si>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</si>
  <si>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</si>
  <si>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</si>
  <si>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</si>
  <si>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</si>
  <si>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</si>
  <si>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</si>
  <si>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</si>
  <si>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</si>
  <si>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</si>
  <si>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</si>
  <si>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</si>
  <si>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</si>
  <si>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</si>
  <si>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</si>
  <si>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</si>
  <si>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</si>
  <si>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</si>
  <si>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</si>
  <si>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</si>
  <si>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</si>
  <si>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</si>
  <si>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</si>
  <si>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</si>
  <si>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</si>
  <si>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</si>
  <si>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</si>
  <si>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</si>
  <si>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</si>
  <si>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</si>
  <si>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</si>
  <si>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</si>
  <si>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</si>
  <si>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</si>
  <si>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</si>
  <si>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</si>
  <si>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</si>
  <si>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</si>
  <si>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</si>
  <si>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</si>
  <si>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</si>
  <si>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</si>
  <si>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</si>
  <si>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</si>
  <si>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</si>
  <si>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</si>
  <si>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</si>
  <si>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</si>
  <si>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</si>
  <si>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</si>
  <si>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</si>
  <si>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</si>
  <si>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</si>
  <si>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</si>
  <si>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</si>
  <si>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</si>
  <si>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</si>
  <si>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</si>
  <si>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</si>
  <si>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</si>
  <si>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</si>
  <si>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</si>
  <si>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</si>
  <si>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</si>
  <si>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</si>
  <si>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</si>
  <si>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</si>
  <si>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</si>
  <si>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</si>
  <si>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</si>
  <si>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</si>
  <si>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</si>
  <si>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</si>
  <si>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</si>
  <si>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</si>
  <si>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</si>
  <si>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</si>
  <si>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</si>
  <si>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</si>
  <si>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</si>
  <si>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</si>
  <si>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</si>
  <si>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</si>
  <si>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</si>
  <si>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</si>
  <si>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</si>
  <si>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</si>
  <si>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</si>
  <si>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</si>
  <si>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</si>
  <si>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</si>
  <si>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</si>
  <si>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</si>
  <si>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</si>
  <si>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</si>
  <si>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</si>
  <si>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</si>
  <si>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</si>
  <si>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</si>
  <si>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</si>
  <si>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</si>
  <si>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</si>
  <si>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</si>
  <si>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</si>
  <si>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</si>
  <si>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</si>
  <si>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</si>
  <si>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</si>
  <si>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</si>
  <si>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</si>
  <si>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</si>
  <si>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</si>
  <si>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</si>
  <si>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</si>
  <si>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</si>
  <si>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</si>
  <si>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</si>
  <si>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</si>
  <si>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</si>
  <si>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</si>
  <si>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</si>
  <si>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</si>
  <si>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</si>
  <si>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</si>
  <si>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</si>
  <si>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</si>
  <si>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</si>
  <si>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</si>
  <si>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</si>
  <si>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</si>
  <si>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</si>
  <si>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</si>
  <si>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</si>
  <si>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</si>
  <si>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</si>
  <si>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</si>
  <si>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</si>
  <si>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</si>
  <si>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</si>
  <si>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</si>
  <si>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</si>
  <si>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</si>
  <si>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</si>
  <si>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</si>
  <si>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</si>
  <si>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</si>
  <si>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</si>
  <si>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</si>
  <si>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</si>
  <si>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</si>
  <si>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</si>
  <si>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</si>
  <si>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</si>
  <si>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</si>
  <si>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</si>
  <si>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</si>
  <si>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</si>
  <si>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</si>
  <si>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</si>
  <si>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</si>
  <si>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</si>
  <si>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</si>
  <si>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</si>
  <si>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</si>
  <si>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</si>
  <si>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</si>
  <si>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</si>
  <si>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</si>
  <si>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</si>
  <si>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</si>
  <si>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</si>
  <si>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</si>
  <si>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</si>
  <si>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</si>
  <si>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</si>
  <si>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</si>
  <si>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</si>
  <si>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</si>
  <si>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</si>
  <si>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</si>
  <si>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</si>
  <si>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</si>
  <si>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</si>
  <si>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</si>
  <si>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</si>
  <si>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</si>
  <si>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</si>
  <si>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</si>
  <si>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</si>
  <si>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</si>
  <si>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</si>
  <si>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</si>
  <si>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</si>
  <si>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</si>
  <si>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</si>
  <si>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</si>
  <si>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</si>
  <si>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</si>
  <si>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</si>
  <si>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</si>
  <si>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</si>
  <si>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</si>
  <si>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</si>
  <si>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</si>
  <si>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</si>
  <si>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</si>
  <si>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</si>
  <si>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</si>
  <si>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</si>
  <si>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</si>
  <si>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</si>
  <si>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</si>
  <si>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</si>
  <si>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</si>
  <si>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</si>
  <si>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</si>
  <si>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</si>
  <si>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</si>
  <si>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</si>
  <si>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</si>
  <si>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</si>
  <si>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</si>
  <si>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</si>
  <si>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</si>
  <si>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</si>
  <si>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</si>
  <si>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</si>
  <si>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</si>
  <si>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</si>
  <si>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</si>
  <si>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</si>
  <si>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</si>
  <si>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</si>
  <si>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</si>
  <si>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</si>
  <si>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</si>
  <si>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</si>
  <si>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</si>
  <si>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</si>
  <si>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</si>
  <si>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</si>
  <si>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</si>
  <si>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</si>
  <si>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</si>
  <si>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</si>
  <si>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</si>
  <si>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</si>
  <si>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</si>
  <si>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</si>
  <si>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</si>
  <si>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</si>
  <si>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</si>
  <si>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</si>
  <si>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</si>
  <si>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</si>
  <si>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</si>
  <si>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</si>
  <si>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</si>
  <si>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</si>
  <si>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</si>
  <si>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</si>
  <si>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</si>
  <si>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</si>
  <si>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</si>
  <si>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</si>
  <si>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</si>
  <si>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</si>
  <si>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</si>
  <si>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</si>
  <si>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</si>
  <si>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</si>
  <si>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</si>
  <si>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</si>
  <si>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</si>
  <si>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</si>
  <si>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</si>
  <si>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</si>
  <si>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</si>
  <si>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</si>
  <si>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</si>
  <si>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</si>
  <si>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</si>
  <si>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</si>
  <si>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</si>
  <si>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</si>
  <si>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</si>
  <si>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</si>
  <si>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</si>
  <si>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</si>
  <si>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</si>
  <si>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</si>
  <si>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</si>
  <si>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</si>
  <si>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</si>
  <si>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</si>
  <si>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</si>
  <si>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</si>
  <si>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</si>
  <si>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</si>
  <si>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</si>
  <si>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</si>
  <si>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</si>
  <si>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</si>
  <si>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</si>
  <si>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</si>
  <si>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</si>
  <si>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</si>
  <si>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</si>
  <si>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</si>
  <si>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</si>
  <si>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</si>
  <si>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</si>
  <si>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</si>
  <si>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</si>
  <si>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</si>
  <si>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</si>
  <si>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</si>
  <si>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</si>
  <si>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</si>
  <si>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</si>
  <si>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</si>
  <si>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</si>
  <si>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</si>
  <si>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</si>
  <si>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</si>
  <si>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</si>
  <si>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</si>
  <si>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</si>
  <si>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</si>
  <si>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</si>
  <si>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</si>
  <si>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</si>
  <si>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</si>
  <si>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</si>
  <si>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</si>
  <si>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</si>
  <si>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</si>
  <si>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</si>
  <si>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</si>
  <si>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</si>
  <si>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</si>
  <si>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</si>
  <si>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</si>
  <si>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</si>
  <si>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</si>
  <si>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</si>
  <si>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</si>
  <si>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</si>
  <si>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</si>
  <si>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</si>
  <si>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</si>
  <si>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</si>
  <si>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</si>
  <si>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</si>
  <si>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</si>
  <si>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</si>
  <si>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</si>
  <si>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</si>
  <si>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</si>
  <si>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</si>
  <si>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</si>
  <si>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</si>
  <si>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</si>
  <si>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</si>
  <si>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</si>
  <si>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</si>
  <si>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</si>
  <si>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</si>
  <si>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</si>
  <si>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</si>
  <si>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</si>
  <si>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</si>
  <si>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</si>
  <si>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</si>
  <si>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</si>
  <si>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</si>
  <si>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</si>
  <si>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</si>
  <si>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</si>
  <si>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</si>
  <si>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</si>
  <si>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</si>
  <si>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</si>
  <si>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</si>
  <si>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</si>
  <si>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</si>
  <si>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</si>
  <si>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</si>
  <si>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</si>
  <si>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</si>
  <si>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</si>
  <si>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</si>
  <si>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</si>
  <si>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</si>
  <si>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</si>
  <si>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</si>
  <si>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</si>
  <si>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</si>
  <si>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</si>
  <si>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</si>
  <si>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</si>
  <si>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</si>
  <si>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</si>
  <si>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</si>
  <si>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</si>
  <si>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</si>
  <si>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</si>
  <si>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</si>
  <si>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</si>
  <si>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</si>
  <si>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</si>
  <si>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</si>
  <si>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</si>
  <si>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</si>
  <si>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</si>
  <si>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</si>
  <si>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</si>
  <si>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</si>
  <si>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</si>
  <si>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</si>
  <si>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</si>
  <si>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</si>
  <si>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</si>
  <si>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</si>
  <si>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</si>
  <si>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</si>
  <si>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</si>
  <si>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</si>
  <si>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</si>
  <si>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</si>
  <si>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</si>
  <si>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</si>
  <si>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</si>
  <si>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</si>
  <si>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</si>
  <si>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</si>
  <si>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</si>
  <si>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</si>
  <si>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</si>
  <si>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</si>
  <si>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</si>
  <si>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</si>
  <si>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</si>
  <si>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</si>
  <si>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</si>
  <si>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</si>
  <si>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</si>
  <si>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</si>
  <si>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</si>
  <si>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</si>
  <si>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</si>
  <si>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</si>
  <si>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</si>
  <si>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</si>
  <si>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</si>
  <si>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</si>
  <si>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</si>
  <si>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</si>
  <si>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</si>
  <si>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</si>
  <si>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</si>
  <si>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</si>
  <si>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</si>
  <si>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</si>
  <si>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</si>
  <si>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</si>
  <si>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</si>
  <si>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</si>
  <si>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</si>
  <si>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</si>
  <si>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</si>
  <si>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</si>
  <si>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</si>
  <si>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</si>
  <si>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</si>
  <si>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</si>
  <si>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</si>
  <si>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</si>
  <si>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</si>
  <si>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</si>
  <si>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</si>
  <si>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</si>
  <si>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</si>
  <si>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</si>
  <si>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</si>
  <si>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</si>
  <si>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</si>
  <si>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</si>
  <si>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</si>
  <si>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</si>
  <si>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</si>
  <si>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</si>
  <si>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</si>
  <si>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</si>
  <si>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</si>
  <si>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</si>
  <si>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</si>
  <si>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</si>
  <si>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</si>
  <si>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</si>
  <si>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</si>
  <si>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</si>
  <si>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</si>
  <si>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</si>
  <si>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</si>
  <si>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</si>
  <si>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</si>
  <si>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</si>
  <si>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</si>
  <si>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</si>
  <si>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</si>
  <si>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</si>
  <si>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</si>
  <si>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</si>
  <si>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</si>
  <si>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</si>
  <si>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</si>
  <si>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</si>
  <si>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</si>
  <si>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</si>
  <si>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</si>
  <si>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</si>
  <si>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</si>
  <si>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</si>
  <si>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</si>
  <si>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</si>
  <si>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</si>
  <si>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</si>
  <si>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</si>
  <si>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</si>
  <si>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</si>
  <si>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</si>
  <si>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</si>
  <si>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</si>
  <si>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</si>
  <si>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</si>
  <si>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</si>
  <si>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</si>
  <si>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</si>
  <si>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</si>
  <si>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</si>
  <si>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</si>
  <si>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</si>
  <si>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</si>
  <si>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</si>
  <si>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</si>
  <si>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</si>
  <si>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</si>
  <si>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</si>
  <si>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</si>
  <si>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</si>
  <si>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</si>
  <si>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</si>
  <si>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</si>
  <si>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</si>
  <si>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</si>
  <si>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</si>
  <si>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</si>
  <si>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</si>
  <si>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</si>
  <si>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</si>
  <si>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</si>
  <si>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</si>
  <si>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</si>
  <si>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</si>
  <si>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</si>
  <si>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</si>
  <si>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</si>
  <si>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</si>
  <si>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</si>
  <si>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</si>
  <si>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</si>
  <si>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</si>
  <si>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</si>
  <si>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</si>
  <si>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</si>
  <si>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</si>
  <si>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</si>
  <si>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</si>
  <si>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</si>
  <si>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</si>
  <si>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</si>
  <si>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</si>
  <si>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</si>
  <si>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</si>
  <si>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</si>
  <si>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</si>
  <si>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</si>
  <si>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</si>
  <si>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</si>
  <si>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</si>
  <si>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</si>
  <si>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</si>
  <si>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</si>
  <si>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</si>
  <si>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</si>
  <si>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</si>
  <si>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</si>
  <si>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</si>
  <si>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</si>
  <si>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</si>
  <si>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</si>
  <si>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</si>
  <si>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</si>
  <si>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</si>
  <si>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</si>
  <si>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</si>
  <si>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</si>
  <si>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</si>
  <si>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</si>
  <si>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</si>
  <si>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</si>
  <si>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</si>
  <si>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</si>
  <si>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</si>
  <si>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</si>
  <si>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</si>
  <si>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</si>
  <si>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</si>
  <si>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</si>
  <si>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</si>
  <si>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</si>
  <si>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</si>
  <si>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</si>
  <si>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</si>
  <si>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</si>
  <si>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</si>
  <si>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</si>
  <si>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</si>
  <si>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</si>
  <si>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</si>
  <si>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</si>
  <si>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</si>
  <si>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</si>
  <si>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</si>
  <si>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</si>
  <si>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</si>
  <si>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</si>
  <si>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</si>
  <si>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</si>
  <si>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</si>
  <si>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</si>
  <si>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</si>
  <si>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</si>
  <si>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</si>
  <si>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</si>
  <si>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</si>
  <si>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</si>
  <si>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</si>
  <si>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</si>
  <si>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</si>
  <si>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</si>
  <si>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</si>
  <si>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</si>
  <si>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</si>
  <si>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</si>
  <si>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</si>
  <si>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</si>
  <si>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</si>
  <si>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</si>
  <si>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</si>
  <si>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</si>
  <si>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</si>
  <si>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</si>
  <si>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</si>
  <si>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</si>
  <si>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</si>
  <si>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</si>
  <si>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</si>
  <si>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</si>
  <si>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</si>
  <si>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</si>
  <si>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</si>
  <si>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</si>
  <si>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</si>
  <si>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</si>
  <si>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</si>
  <si>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</si>
  <si>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</si>
  <si>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</si>
  <si>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</si>
  <si>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</si>
  <si>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</si>
  <si>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</si>
  <si>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</si>
  <si>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</si>
  <si>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</si>
  <si>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</si>
  <si>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</si>
  <si>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</si>
  <si>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</si>
  <si>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</si>
  <si>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</si>
  <si>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</si>
  <si>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</si>
  <si>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</si>
  <si>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</si>
  <si>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</si>
  <si>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</si>
  <si>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</si>
  <si>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</si>
  <si>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</si>
  <si>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</si>
  <si>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</si>
  <si>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</si>
  <si>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</si>
  <si>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</si>
  <si>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</si>
  <si>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</si>
  <si>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</si>
  <si>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</si>
  <si>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</si>
  <si>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</si>
  <si>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</si>
  <si>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</si>
  <si>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</si>
  <si>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</si>
  <si>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</si>
  <si>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</si>
  <si>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</si>
  <si>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</si>
  <si>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</si>
  <si>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</si>
  <si>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</si>
  <si>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</si>
  <si>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</si>
  <si>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</si>
  <si>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</si>
  <si>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</si>
  <si>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</si>
  <si>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</si>
  <si>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</si>
  <si>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</si>
  <si>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</si>
  <si>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</si>
  <si>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</si>
  <si>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</si>
  <si>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</si>
  <si>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</si>
  <si>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</si>
  <si>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</si>
  <si>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</si>
  <si>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</si>
  <si>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</si>
  <si>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</si>
  <si>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</si>
  <si>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</si>
  <si>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</si>
  <si>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</si>
  <si>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</si>
  <si>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</si>
  <si>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</si>
  <si>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</si>
  <si>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</si>
  <si>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</si>
  <si>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</si>
  <si>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</si>
  <si>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</si>
  <si>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</si>
  <si>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</si>
  <si>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</si>
  <si>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</si>
  <si>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</si>
  <si>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</si>
  <si>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</si>
  <si>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</si>
  <si>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</si>
  <si>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</si>
  <si>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</si>
  <si>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</si>
  <si>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</si>
  <si>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</si>
  <si>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</si>
  <si>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</si>
  <si>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</si>
  <si>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</si>
  <si>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</si>
  <si>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</si>
  <si>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</si>
  <si>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</si>
  <si>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</si>
  <si>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</si>
  <si>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</si>
  <si>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</si>
  <si>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</si>
  <si>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</si>
  <si>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</si>
  <si>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</si>
  <si>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</si>
  <si>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</si>
  <si>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</si>
  <si>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</si>
  <si>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</si>
  <si>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</si>
  <si>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</si>
  <si>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</si>
  <si>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</si>
  <si>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</si>
  <si>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</si>
  <si>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</si>
  <si>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</si>
  <si>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</si>
  <si>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</si>
  <si>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</si>
  <si>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</si>
  <si>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</si>
  <si>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</si>
  <si>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</si>
  <si>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</si>
  <si>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</si>
  <si>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</si>
  <si>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</si>
  <si>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</si>
  <si>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</si>
  <si>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</si>
  <si>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</si>
  <si>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</si>
  <si>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</si>
  <si>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</si>
  <si>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</si>
  <si>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</si>
  <si>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</si>
  <si>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</si>
  <si>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</si>
  <si>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</si>
  <si>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</si>
  <si>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</si>
  <si>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</si>
  <si>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</si>
  <si>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</si>
  <si>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</si>
  <si>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</si>
  <si>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</si>
  <si>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</si>
  <si>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</si>
  <si>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</si>
  <si>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</si>
  <si>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</si>
  <si>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</si>
  <si>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</si>
  <si>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</si>
  <si>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</si>
  <si>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</si>
  <si>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</si>
  <si>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</si>
  <si>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</si>
  <si>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</si>
  <si>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</si>
  <si>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</si>
  <si>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</si>
  <si>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</si>
  <si>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</si>
  <si>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</si>
  <si>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</si>
  <si>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</si>
  <si>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</si>
  <si>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</si>
  <si>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</si>
  <si>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</si>
  <si>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</si>
  <si>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</si>
  <si>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</si>
  <si>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</si>
  <si>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</si>
  <si>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</si>
  <si>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</si>
  <si>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</si>
  <si>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</si>
  <si>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</si>
  <si>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</si>
  <si>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</si>
  <si>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</si>
  <si>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</si>
  <si>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</si>
  <si>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</si>
  <si>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</si>
  <si>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</si>
  <si>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</si>
  <si>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</si>
  <si>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</si>
  <si>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</si>
  <si>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</si>
  <si>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</si>
  <si>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</si>
  <si>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</si>
  <si>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</si>
  <si>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</si>
  <si>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</si>
  <si>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</si>
  <si>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</si>
  <si>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</si>
  <si>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</si>
  <si>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</si>
  <si>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</si>
  <si>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</si>
  <si>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</si>
  <si>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</si>
  <si>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</si>
  <si>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</si>
  <si>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</si>
  <si>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</si>
  <si>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</si>
  <si>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</si>
  <si>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</si>
  <si>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</si>
  <si>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</si>
  <si>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</si>
  <si>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</si>
  <si>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</si>
  <si>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</si>
  <si>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</si>
  <si>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</si>
  <si>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</si>
  <si>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</si>
  <si>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</si>
  <si>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</si>
  <si>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</si>
  <si>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</si>
  <si>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</si>
  <si>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</si>
  <si>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</si>
  <si>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</si>
  <si>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</si>
  <si>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</si>
  <si>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</si>
  <si>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</si>
  <si>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</si>
  <si>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</si>
  <si>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</si>
  <si>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</si>
  <si>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</si>
  <si>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</si>
  <si>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</si>
  <si>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</si>
  <si>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</si>
  <si>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</si>
  <si>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</si>
  <si>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</si>
  <si>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</si>
  <si>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</si>
  <si>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</si>
  <si>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</si>
  <si>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</si>
  <si>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</si>
  <si>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</si>
  <si>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</si>
  <si>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</si>
  <si>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</si>
  <si>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</si>
  <si>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</si>
  <si>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</si>
  <si>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</si>
  <si>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</si>
  <si>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</si>
  <si>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</si>
  <si>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</si>
  <si>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</si>
  <si>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</si>
  <si>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</si>
  <si>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</si>
  <si>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</si>
  <si>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</si>
  <si>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</si>
  <si>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</si>
  <si>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</si>
  <si>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</si>
  <si>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</si>
  <si>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</si>
  <si>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</si>
  <si>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</si>
  <si>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</si>
  <si>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</si>
  <si>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</si>
  <si>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</si>
  <si>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</si>
  <si>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</si>
  <si>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</si>
  <si>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</si>
  <si>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</si>
  <si>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</si>
  <si>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</si>
  <si>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</si>
  <si>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</si>
  <si>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</si>
  <si>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</si>
  <si>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</si>
  <si>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</si>
  <si>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</si>
  <si>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</si>
  <si>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</si>
  <si>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</si>
  <si>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</si>
  <si>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</si>
  <si>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</si>
  <si>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</si>
  <si>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</si>
  <si>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</si>
  <si>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</si>
  <si>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</si>
  <si>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</si>
  <si>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</si>
  <si>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</si>
  <si>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</si>
  <si>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</si>
  <si>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</si>
  <si>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</si>
  <si>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</si>
  <si>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</si>
  <si>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</si>
  <si>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</si>
  <si>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</si>
  <si>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</si>
  <si>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</si>
  <si>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</si>
  <si>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</si>
  <si>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</si>
  <si>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</si>
  <si>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</si>
  <si>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</si>
  <si>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</si>
  <si>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</si>
  <si>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</si>
  <si>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</si>
  <si>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</si>
  <si>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</si>
  <si>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</si>
  <si>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</si>
  <si>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</si>
  <si>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</si>
  <si>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</si>
  <si>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</si>
  <si>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</si>
  <si>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</si>
  <si>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</si>
  <si>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</si>
  <si>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</si>
  <si>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</si>
  <si>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</si>
  <si>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</si>
  <si>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</si>
  <si>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</si>
  <si>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</si>
  <si>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</si>
  <si>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</si>
  <si>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</si>
  <si>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</si>
  <si>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</si>
  <si>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</si>
  <si>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</si>
  <si>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</si>
  <si>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</si>
  <si>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</si>
  <si>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</si>
  <si>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</si>
  <si>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</si>
  <si>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</si>
  <si>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</si>
  <si>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</si>
  <si>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</si>
  <si>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</si>
  <si>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</si>
  <si>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</si>
  <si>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</si>
  <si>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</si>
  <si>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</si>
  <si>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</si>
  <si>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</si>
  <si>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</si>
  <si>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</si>
  <si>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</si>
  <si>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</si>
  <si>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</si>
  <si>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</si>
  <si>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</si>
  <si>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</si>
  <si>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</si>
  <si>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</si>
  <si>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</si>
  <si>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</si>
  <si>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</si>
  <si>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</si>
  <si>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</si>
  <si>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</si>
  <si>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</si>
  <si>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</si>
  <si>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</si>
  <si>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</si>
  <si>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</si>
  <si>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</si>
  <si>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</si>
  <si>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</si>
  <si>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</si>
  <si>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</si>
  <si>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</si>
  <si>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</si>
  <si>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</si>
  <si>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</si>
  <si>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</si>
  <si>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</si>
  <si>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</si>
  <si>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</si>
  <si>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</si>
  <si>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</si>
  <si>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</si>
  <si>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</si>
  <si>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</si>
  <si>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</si>
  <si>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</si>
  <si>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</si>
  <si>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</si>
  <si>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</si>
  <si>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</si>
  <si>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</si>
  <si>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</si>
  <si>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</si>
  <si>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</si>
  <si>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</si>
  <si>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</si>
  <si>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</si>
  <si>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</si>
  <si>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</si>
  <si>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</si>
  <si>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</si>
  <si>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</si>
  <si>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</si>
  <si>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</si>
  <si>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</si>
  <si>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</si>
  <si>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</si>
  <si>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</si>
  <si>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</si>
  <si>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</si>
  <si>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</si>
  <si>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</si>
  <si>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</si>
  <si>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</si>
  <si>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</si>
  <si>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</si>
  <si>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</si>
  <si>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</si>
  <si>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</si>
  <si>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</si>
  <si>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</si>
  <si>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</si>
  <si>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</si>
  <si>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</si>
  <si>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</si>
  <si>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</si>
  <si>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</si>
  <si>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</si>
  <si>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</si>
  <si>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</si>
  <si>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</si>
  <si>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</si>
  <si>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</si>
  <si>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</si>
  <si>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</si>
  <si>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</si>
  <si>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</si>
  <si>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</si>
  <si>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</si>
  <si>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</si>
  <si>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</si>
  <si>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</si>
  <si>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</si>
  <si>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</si>
  <si>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</si>
  <si>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</si>
  <si>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</si>
  <si>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</si>
  <si>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</si>
  <si>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</si>
  <si>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</si>
  <si>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</si>
  <si>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</si>
  <si>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</si>
  <si>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</si>
  <si>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</si>
  <si>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</si>
  <si>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</si>
  <si>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</si>
  <si>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</si>
  <si>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</si>
  <si>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</si>
  <si>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</si>
  <si>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</si>
  <si>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</si>
  <si>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</si>
  <si>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</si>
  <si>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</si>
  <si>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</si>
  <si>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</si>
  <si>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</si>
  <si>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</si>
  <si>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</si>
  <si>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</si>
  <si>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</si>
  <si>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</si>
  <si>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</si>
  <si>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</si>
  <si>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</si>
  <si>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</si>
  <si>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</si>
  <si>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</si>
  <si>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</si>
  <si>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</si>
  <si>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</si>
  <si>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</si>
  <si>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</si>
  <si>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</si>
  <si>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</si>
  <si>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</si>
  <si>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</si>
  <si>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</si>
  <si>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</si>
  <si>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</si>
  <si>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</si>
  <si>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</si>
  <si>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</si>
  <si>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</si>
  <si>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</si>
  <si>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</si>
  <si>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</si>
  <si>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</si>
  <si>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</si>
  <si>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</si>
  <si>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</si>
  <si>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</si>
  <si>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</si>
  <si>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</si>
  <si>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</si>
  <si>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</si>
  <si>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</si>
  <si>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</si>
  <si>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</si>
  <si>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</si>
  <si>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</si>
  <si>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</si>
  <si>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</si>
  <si>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</si>
  <si>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</si>
  <si>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</si>
  <si>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</si>
  <si>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</si>
  <si>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</si>
  <si>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</si>
  <si>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</si>
  <si>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</si>
  <si>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</si>
  <si>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</si>
  <si>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</si>
  <si>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</si>
  <si>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</si>
  <si>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</si>
  <si>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</si>
  <si>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</si>
  <si>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</si>
  <si>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</si>
  <si>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</si>
  <si>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</si>
  <si>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</si>
  <si>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</si>
  <si>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</si>
  <si>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</si>
  <si>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</si>
  <si>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</si>
  <si>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</si>
  <si>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</si>
  <si>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</si>
  <si>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</si>
  <si>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</si>
  <si>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</si>
  <si>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</si>
  <si>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</si>
  <si>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</si>
  <si>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</si>
  <si>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</si>
  <si>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</si>
  <si>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</si>
  <si>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</si>
  <si>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</si>
  <si>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</si>
  <si>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</si>
  <si>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</si>
  <si>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</si>
  <si>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</si>
  <si>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</si>
  <si>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</si>
  <si>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</si>
  <si>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</si>
  <si>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</si>
  <si>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</si>
  <si>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</si>
  <si>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</si>
  <si>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</si>
  <si>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</si>
  <si>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</si>
  <si>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</si>
  <si>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</si>
  <si>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</si>
  <si>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</si>
  <si>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</si>
  <si>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</si>
  <si>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</si>
  <si>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</si>
  <si>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</si>
  <si>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</si>
  <si>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</si>
  <si>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</si>
  <si>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</si>
  <si>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</si>
  <si>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</si>
  <si>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</si>
  <si>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</si>
  <si>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</si>
  <si>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</si>
  <si>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</si>
  <si>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</si>
  <si>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</si>
  <si>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</si>
  <si>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</si>
  <si>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</si>
  <si>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</si>
  <si>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</si>
  <si>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</si>
  <si>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</si>
  <si>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</si>
  <si>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</si>
  <si>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</si>
  <si>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</si>
  <si>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</si>
  <si>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</si>
  <si>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</si>
  <si>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</si>
  <si>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</si>
  <si>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</si>
  <si>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</si>
  <si>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</si>
  <si>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</si>
  <si>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</si>
  <si>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</si>
  <si>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</si>
  <si>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</si>
  <si>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</si>
  <si>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</si>
  <si>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</si>
  <si>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</si>
  <si>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</si>
  <si>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</si>
  <si>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</si>
  <si>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</si>
  <si>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</si>
  <si>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</si>
  <si>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</si>
  <si>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</si>
  <si>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</si>
  <si>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</si>
  <si>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</si>
  <si>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</si>
  <si>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</si>
  <si>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</si>
  <si>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</si>
  <si>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</si>
  <si>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</si>
  <si>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</si>
  <si>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</si>
  <si>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</si>
  <si>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</si>
  <si>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</si>
  <si>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</si>
  <si>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</si>
  <si>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</si>
  <si>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</si>
  <si>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</si>
  <si>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</si>
  <si>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</si>
  <si>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</si>
  <si>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</si>
  <si>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</si>
  <si>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</si>
  <si>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</si>
  <si>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</si>
  <si>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</si>
  <si>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</si>
  <si>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</si>
  <si>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</si>
  <si>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</si>
  <si>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</si>
  <si>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</si>
  <si>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</si>
  <si>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</si>
  <si>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</si>
  <si>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</si>
  <si>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</si>
  <si>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</si>
  <si>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</si>
  <si>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</si>
  <si>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</si>
  <si>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</si>
  <si>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</si>
  <si>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</si>
  <si>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</si>
  <si>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</si>
  <si>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</si>
  <si>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</si>
  <si>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</si>
  <si>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</si>
  <si>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</si>
  <si>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</si>
  <si>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</si>
  <si>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</si>
  <si>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</si>
  <si>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</si>
  <si>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</si>
  <si>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</si>
  <si>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</si>
  <si>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</si>
  <si>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</si>
  <si>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</si>
  <si>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</si>
  <si>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</si>
  <si>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</si>
  <si>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</si>
  <si>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</si>
  <si>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</si>
  <si>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</si>
  <si>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</si>
  <si>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</si>
  <si>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</si>
  <si>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</si>
  <si>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</si>
  <si>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</si>
  <si>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</si>
  <si>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</si>
  <si>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</si>
  <si>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</si>
  <si>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</si>
  <si>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</si>
  <si>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</si>
  <si>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</si>
  <si>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</si>
  <si>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</si>
  <si>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</si>
  <si>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</si>
  <si>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</si>
  <si>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</si>
  <si>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</si>
  <si>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</si>
  <si>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</si>
  <si>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</si>
  <si>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</si>
  <si>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</si>
  <si>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</si>
  <si>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</si>
  <si>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</si>
  <si>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</si>
  <si>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</si>
  <si>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</si>
  <si>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</si>
  <si>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</si>
  <si>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</si>
  <si>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</si>
  <si>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</si>
  <si>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</si>
  <si>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</si>
  <si>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</si>
  <si>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</si>
  <si>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</si>
  <si>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</si>
  <si>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</si>
  <si>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</si>
  <si>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</si>
  <si>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</si>
  <si>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</si>
  <si>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</si>
  <si>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</si>
  <si>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</si>
  <si>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</si>
  <si>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</si>
  <si>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</si>
  <si>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</si>
  <si>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</si>
  <si>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</si>
  <si>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</si>
  <si>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</si>
  <si>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</si>
  <si>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</si>
  <si>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</si>
  <si>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</si>
  <si>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</si>
  <si>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</si>
  <si>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</si>
  <si>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</si>
  <si>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</si>
  <si>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</si>
  <si>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</si>
  <si>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</si>
  <si>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</si>
  <si>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</si>
  <si>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</si>
  <si>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</si>
  <si>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</si>
  <si>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</si>
  <si>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</si>
  <si>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</si>
  <si>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</si>
  <si>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</si>
  <si>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</si>
  <si>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</si>
  <si>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</si>
  <si>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</si>
  <si>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</si>
  <si>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</si>
  <si>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</si>
  <si>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</si>
  <si>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</si>
  <si>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</si>
  <si>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</si>
  <si>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</si>
  <si>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</si>
  <si>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</si>
  <si>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</si>
  <si>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</si>
  <si>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</si>
  <si>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</si>
  <si>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</si>
  <si>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</si>
  <si>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</si>
  <si>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</si>
  <si>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</si>
  <si>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</si>
  <si>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</si>
  <si>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</si>
  <si>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</si>
  <si>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</si>
  <si>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</si>
  <si>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</si>
  <si>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</si>
  <si>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</si>
  <si>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</si>
  <si>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</si>
  <si>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</si>
  <si>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</si>
  <si>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</si>
  <si>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</si>
  <si>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</si>
  <si>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</si>
  <si>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</si>
  <si>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</si>
  <si>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</si>
  <si>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</si>
  <si>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</si>
  <si>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</si>
  <si>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</si>
  <si>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</si>
  <si>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</si>
  <si>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</si>
  <si>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</si>
  <si>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</si>
  <si>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</si>
  <si>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</si>
  <si>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</si>
  <si>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</si>
  <si>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</si>
  <si>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</si>
  <si>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</si>
  <si>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</si>
  <si>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</si>
  <si>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</si>
  <si>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</si>
  <si>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</si>
  <si>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</si>
  <si>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</si>
  <si>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</si>
  <si>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</si>
  <si>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</si>
  <si>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</si>
  <si>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</si>
  <si>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</si>
  <si>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</si>
  <si>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</si>
  <si>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</si>
  <si>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</si>
  <si>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</si>
  <si>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</si>
  <si>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</si>
  <si>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</si>
  <si>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</si>
  <si>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</si>
  <si>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</si>
  <si>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</si>
  <si>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</si>
  <si>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</si>
  <si>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</si>
  <si>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</si>
  <si>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</si>
  <si>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</si>
  <si>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</si>
  <si>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</si>
  <si>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</si>
  <si>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</si>
  <si>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</si>
  <si>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</si>
  <si>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</si>
  <si>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</si>
  <si>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</si>
  <si>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</si>
  <si>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</si>
  <si>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</si>
  <si>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</si>
  <si>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</si>
  <si>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</si>
  <si>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</si>
  <si>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</si>
  <si>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</si>
  <si>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</si>
  <si>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</si>
  <si>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</si>
  <si>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</si>
  <si>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</si>
  <si>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</si>
  <si>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</si>
  <si>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</si>
  <si>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</si>
  <si>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</si>
  <si>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</si>
  <si>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</si>
  <si>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</si>
  <si>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</si>
  <si>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</si>
  <si>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</si>
  <si>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</si>
  <si>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</si>
  <si>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</si>
  <si>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</si>
  <si>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</si>
  <si>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</si>
  <si>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</si>
  <si>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</si>
  <si>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</si>
  <si>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</si>
  <si>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</si>
  <si>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</si>
  <si>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</si>
  <si>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</si>
  <si>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</si>
  <si>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</si>
  <si>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</si>
  <si>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</si>
  <si>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</si>
  <si>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</si>
  <si>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</si>
  <si>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</si>
  <si>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</si>
  <si>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</si>
  <si>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</si>
  <si>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</si>
  <si>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</si>
  <si>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</si>
  <si>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</si>
  <si>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</si>
  <si>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</si>
  <si>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</si>
  <si>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</si>
  <si>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</si>
  <si>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</si>
  <si>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</si>
  <si>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</si>
  <si>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</si>
  <si>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</si>
  <si>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</si>
  <si>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</si>
  <si>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</si>
  <si>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</si>
  <si>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</si>
  <si>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</si>
  <si>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</si>
  <si>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</si>
  <si>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</si>
  <si>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</si>
  <si>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</si>
  <si>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</si>
  <si>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</si>
  <si>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</si>
  <si>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</si>
  <si>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</si>
  <si>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</si>
  <si>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</si>
  <si>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</si>
  <si>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</si>
  <si>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</si>
  <si>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</si>
  <si>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</si>
  <si>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</si>
  <si>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</si>
  <si>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</si>
  <si>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</si>
  <si>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</si>
  <si>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</si>
  <si>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</si>
  <si>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</si>
  <si>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</si>
  <si>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</si>
  <si>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</si>
  <si>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</si>
  <si>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</si>
  <si>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</si>
  <si>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</si>
  <si>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</si>
  <si>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</si>
  <si>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</si>
  <si>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</si>
  <si>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</si>
  <si>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</si>
  <si>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</si>
  <si>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</si>
  <si>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</si>
  <si>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</si>
  <si>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</si>
  <si>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</si>
  <si>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</si>
  <si>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</si>
  <si>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</si>
  <si>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</si>
  <si>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</si>
  <si>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</si>
  <si>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</si>
  <si>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</si>
  <si>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</si>
  <si>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</si>
  <si>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</si>
  <si>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</si>
  <si>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</si>
  <si>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</si>
  <si>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</si>
  <si>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</si>
  <si>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</si>
  <si>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</si>
  <si>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</si>
  <si>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</si>
  <si>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</si>
  <si>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</si>
  <si>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</si>
  <si>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</si>
  <si>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</si>
  <si>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</si>
  <si>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</si>
  <si>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</si>
  <si>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</si>
  <si>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</si>
  <si>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</si>
  <si>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</si>
  <si>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</si>
  <si>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</si>
  <si>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</si>
  <si>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</si>
  <si>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</si>
  <si>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</si>
  <si>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</si>
  <si>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</si>
  <si>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</si>
  <si>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</si>
  <si>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</si>
  <si>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</si>
  <si>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</si>
  <si>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</si>
  <si>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</si>
  <si>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</si>
  <si>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</si>
  <si>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</si>
  <si>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</si>
  <si>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</si>
  <si>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</si>
  <si>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</si>
  <si>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</si>
  <si>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</si>
  <si>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</si>
  <si>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</si>
  <si>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</si>
  <si>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</si>
  <si>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</si>
  <si>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</si>
  <si>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</si>
  <si>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</si>
  <si>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</si>
  <si>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</si>
  <si>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</si>
  <si>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</si>
  <si>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</si>
  <si>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</si>
  <si>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</si>
  <si>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</si>
  <si>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</si>
  <si>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</si>
  <si>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</si>
  <si>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</si>
  <si>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</si>
  <si>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</si>
  <si>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</si>
  <si>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</si>
  <si>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</si>
  <si>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</si>
  <si>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</si>
  <si>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</si>
  <si>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</si>
  <si>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</si>
  <si>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</si>
  <si>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</si>
  <si>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</si>
  <si>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</si>
  <si>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</si>
  <si>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</si>
  <si>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</si>
  <si>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</si>
  <si>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</si>
  <si>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</si>
  <si>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</si>
  <si>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</si>
  <si>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</si>
  <si>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</si>
  <si>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</si>
  <si>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</si>
  <si>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</si>
  <si>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</si>
  <si>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</si>
  <si>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</si>
  <si>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</si>
  <si>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</si>
  <si>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</si>
  <si>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</si>
  <si>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</si>
  <si>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</si>
  <si>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</si>
  <si>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</si>
  <si>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</si>
  <si>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</si>
  <si>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</si>
  <si>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</si>
  <si>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</si>
  <si>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</si>
  <si>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</si>
  <si>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</si>
  <si>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</si>
  <si>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</si>
  <si>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</si>
  <si>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</si>
  <si>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</si>
  <si>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</si>
  <si>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</si>
  <si>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</si>
  <si>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</si>
  <si>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</si>
  <si>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</si>
  <si>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</si>
  <si>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</si>
  <si>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</si>
  <si>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</si>
  <si>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</si>
  <si>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</si>
  <si>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</si>
  <si>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</si>
  <si>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</si>
  <si>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</si>
  <si>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</si>
  <si>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</si>
  <si>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</si>
  <si>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</si>
  <si>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</si>
  <si>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</si>
  <si>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</si>
  <si>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</si>
  <si>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</si>
  <si>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</si>
  <si>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</si>
  <si>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</si>
  <si>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</si>
  <si>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</si>
  <si>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</si>
  <si>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</si>
  <si>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</si>
  <si>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</si>
  <si>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</si>
  <si>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</si>
  <si>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</si>
  <si>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</si>
  <si>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</si>
  <si>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</si>
  <si>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</si>
  <si>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</si>
  <si>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</si>
  <si>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</si>
  <si>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</si>
  <si>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</si>
  <si>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</si>
  <si>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</si>
  <si>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</si>
  <si>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</si>
  <si>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</si>
  <si>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</si>
  <si>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</si>
  <si>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</si>
  <si>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</si>
  <si>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</si>
  <si>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</si>
  <si>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</si>
  <si>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</si>
  <si>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</si>
  <si>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</si>
  <si>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</si>
  <si>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</si>
  <si>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</si>
  <si>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</si>
  <si>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</si>
  <si>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</si>
  <si>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</si>
  <si>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</si>
  <si>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</si>
  <si>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</si>
  <si>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</si>
  <si>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</si>
  <si>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</si>
  <si>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</si>
  <si>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</si>
  <si>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</si>
  <si>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</si>
  <si>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</si>
  <si>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</si>
  <si>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</si>
  <si>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</si>
  <si>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</si>
  <si>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</si>
  <si>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</si>
  <si>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</si>
  <si>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</si>
  <si>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</si>
  <si>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</si>
  <si>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</si>
  <si>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</si>
  <si>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</si>
  <si>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</si>
  <si>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</si>
  <si>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</si>
  <si>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</si>
  <si>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</si>
  <si>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</si>
  <si>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</si>
  <si>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</si>
  <si>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</si>
  <si>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</si>
  <si>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</si>
  <si>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</si>
  <si>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</si>
  <si>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</si>
  <si>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</si>
  <si>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</si>
  <si>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</si>
  <si>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</si>
  <si>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</si>
  <si>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</si>
  <si>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</si>
  <si>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</si>
  <si>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</si>
  <si>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</si>
  <si>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</si>
  <si>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</si>
  <si>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</si>
  <si>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</si>
  <si>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</si>
  <si>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</si>
  <si>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</si>
  <si>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</si>
  <si>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</si>
  <si>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</si>
  <si>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</si>
  <si>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</si>
  <si>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</si>
  <si>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</si>
  <si>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</si>
  <si>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</si>
  <si>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</si>
  <si>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</si>
  <si>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</si>
  <si>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</si>
  <si>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</si>
  <si>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</si>
  <si>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</si>
  <si>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</si>
  <si>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</si>
  <si>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</si>
  <si>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</si>
  <si>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</si>
  <si>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</si>
  <si>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</si>
  <si>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</si>
  <si>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</si>
  <si>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</si>
  <si>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</si>
  <si>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</si>
  <si>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</si>
  <si>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</si>
  <si>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</si>
  <si>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</si>
  <si>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</si>
  <si>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</si>
  <si>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</si>
  <si>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</si>
  <si>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</si>
  <si>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</si>
  <si>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</si>
  <si>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</si>
  <si>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</si>
  <si>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</si>
  <si>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</si>
  <si>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</si>
  <si>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</si>
  <si>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</si>
  <si>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</si>
  <si>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</si>
  <si>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</si>
  <si>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</si>
  <si>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</si>
  <si>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</si>
  <si>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</si>
  <si>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</si>
  <si>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</si>
  <si>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</si>
  <si>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</si>
  <si>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</si>
  <si>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</si>
  <si>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</si>
  <si>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</si>
  <si>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</si>
  <si>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</si>
  <si>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</si>
  <si>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</si>
  <si>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</si>
  <si>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</si>
  <si>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</si>
  <si>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</si>
  <si>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</si>
  <si>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</si>
  <si>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</si>
  <si>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</si>
  <si>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</si>
  <si>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</si>
  <si>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</si>
  <si>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</si>
  <si>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</si>
  <si>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</si>
  <si>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</si>
  <si>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</si>
  <si>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</si>
  <si>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</si>
  <si>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</si>
  <si>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</si>
  <si>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</si>
  <si>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</si>
  <si>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</si>
  <si>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</si>
  <si>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</si>
  <si>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</si>
  <si>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</si>
  <si>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</si>
  <si>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</si>
  <si>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</si>
  <si>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</si>
  <si>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</si>
  <si>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</si>
  <si>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</si>
  <si>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</si>
  <si>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</si>
  <si>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</si>
  <si>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</si>
  <si>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</si>
  <si>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</si>
  <si>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</si>
  <si>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</si>
  <si>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</si>
  <si>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</si>
  <si>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</si>
  <si>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</si>
  <si>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</si>
  <si>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</si>
  <si>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</si>
  <si>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</si>
  <si>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</si>
  <si>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</si>
  <si>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</si>
  <si>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</si>
  <si>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</si>
  <si>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</si>
  <si>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</si>
  <si>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</si>
  <si>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</si>
  <si>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</si>
  <si>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</si>
  <si>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</si>
  <si>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</si>
  <si>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</si>
  <si>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</si>
  <si>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</si>
  <si>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</si>
  <si>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</si>
  <si>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</si>
  <si>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</si>
  <si>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</si>
  <si>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</si>
  <si>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</si>
  <si>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</si>
  <si>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</si>
  <si>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</si>
  <si>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</si>
  <si>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</si>
  <si>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</si>
  <si>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</si>
  <si>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</si>
  <si>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</si>
  <si>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</si>
  <si>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</si>
  <si>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</si>
  <si>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</si>
  <si>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</si>
  <si>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</si>
  <si>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</si>
  <si>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</si>
  <si>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</si>
  <si>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</si>
  <si>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</si>
  <si>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</si>
  <si>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</si>
  <si>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</si>
  <si>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</si>
  <si>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</si>
  <si>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</si>
  <si>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</si>
  <si>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</si>
  <si>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</si>
  <si>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</si>
  <si>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</si>
  <si>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</si>
  <si>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</si>
  <si>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</si>
  <si>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</si>
  <si>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</si>
  <si>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</si>
  <si>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</si>
  <si>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</si>
  <si>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</si>
  <si>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</si>
  <si>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</si>
  <si>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</si>
  <si>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</si>
  <si>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</si>
  <si>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</si>
  <si>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</si>
  <si>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</si>
  <si>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</si>
  <si>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</si>
  <si>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</si>
  <si>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</si>
  <si>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</si>
  <si>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</si>
  <si>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</si>
  <si>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</si>
  <si>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</si>
  <si>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</si>
  <si>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</si>
  <si>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</si>
  <si>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</si>
  <si>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</si>
  <si>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</si>
  <si>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</si>
  <si>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</si>
  <si>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</si>
  <si>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</si>
  <si>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</si>
  <si>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</si>
  <si>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</si>
  <si>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</si>
  <si>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</si>
  <si>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</si>
  <si>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</si>
  <si>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</si>
  <si>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</si>
  <si>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</si>
  <si>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</si>
  <si>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</si>
  <si>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</si>
  <si>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</si>
  <si>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</si>
  <si>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</si>
  <si>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</si>
  <si>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</si>
  <si>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</si>
  <si>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</si>
  <si>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</si>
  <si>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</si>
  <si>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</si>
  <si>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</si>
  <si>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</si>
  <si>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</si>
  <si>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</si>
  <si>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</si>
  <si>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</si>
  <si>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</si>
  <si>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</si>
  <si>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</si>
  <si>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</si>
  <si>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</si>
  <si>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</si>
  <si>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</si>
  <si>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</si>
  <si>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</si>
  <si>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</si>
  <si>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</si>
  <si>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</si>
  <si>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</si>
  <si>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</si>
  <si>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</si>
  <si>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</si>
  <si>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</si>
  <si>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</si>
  <si>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</si>
  <si>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</si>
  <si>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</si>
  <si>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</si>
  <si>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</si>
  <si>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</si>
  <si>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</si>
  <si>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</si>
  <si>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</si>
  <si>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</si>
  <si>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</si>
  <si>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</si>
  <si>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</si>
  <si>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</si>
  <si>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</si>
  <si>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</si>
  <si>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</si>
  <si>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</si>
  <si>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</si>
  <si>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</si>
  <si>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</si>
  <si>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</si>
  <si>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</si>
  <si>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</si>
  <si>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</si>
  <si>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</si>
  <si>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</si>
  <si>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</si>
  <si>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</si>
  <si>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</si>
  <si>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</si>
  <si>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</si>
  <si>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</si>
  <si>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</si>
  <si>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</si>
  <si>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</si>
  <si>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</si>
  <si>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</si>
  <si>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</si>
  <si>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</si>
  <si>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</si>
  <si>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</si>
  <si>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</si>
  <si>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</si>
  <si>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</si>
  <si>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</si>
  <si>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</si>
  <si>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</si>
  <si>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</si>
  <si>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</si>
  <si>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</si>
  <si>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</si>
  <si>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</si>
  <si>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</si>
  <si>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</si>
  <si>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</si>
  <si>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</si>
  <si>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</si>
  <si>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</si>
  <si>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</si>
  <si>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</si>
  <si>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</si>
  <si>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</si>
  <si>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</si>
  <si>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</si>
  <si>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</si>
  <si>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</si>
  <si>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</si>
  <si>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</si>
  <si>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</si>
  <si>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</si>
  <si>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</si>
  <si>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</si>
  <si>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</si>
  <si>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</si>
  <si>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</si>
  <si>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</si>
  <si>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</si>
  <si>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</si>
  <si>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</si>
  <si>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</si>
  <si>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</si>
  <si>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</si>
  <si>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</si>
  <si>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</si>
  <si>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</si>
  <si>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</si>
  <si>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</si>
  <si>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</si>
  <si>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</si>
  <si>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</si>
  <si>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</si>
  <si>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</si>
  <si>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</si>
  <si>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</si>
  <si>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</si>
  <si>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</si>
  <si>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</si>
  <si>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</si>
  <si>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</si>
  <si>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</si>
  <si>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</si>
  <si>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</si>
  <si>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</si>
  <si>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</si>
  <si>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</si>
  <si>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</si>
  <si>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</si>
  <si>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</si>
  <si>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</si>
  <si>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</si>
  <si>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</si>
  <si>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</si>
  <si>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</si>
  <si>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</si>
  <si>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</si>
  <si>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</si>
  <si>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</si>
  <si>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</si>
  <si>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</si>
  <si>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</si>
  <si>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</si>
  <si>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</si>
  <si>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</si>
  <si>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</si>
  <si>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</si>
  <si>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</si>
  <si>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</si>
  <si>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</si>
  <si>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</si>
  <si>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</si>
  <si>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</si>
  <si>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</si>
  <si>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</si>
  <si>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</si>
  <si>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</si>
  <si>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</si>
  <si>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</si>
  <si>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</si>
  <si>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</si>
  <si>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</si>
  <si>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</si>
  <si>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</si>
  <si>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</si>
  <si>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</si>
  <si>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</si>
  <si>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</si>
  <si>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</si>
  <si>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</si>
  <si>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</si>
  <si>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</si>
  <si>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</si>
  <si>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</si>
  <si>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</si>
  <si>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</si>
  <si>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</si>
  <si>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</si>
  <si>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</si>
  <si>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</si>
  <si>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</si>
  <si>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</si>
  <si>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</si>
  <si>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</si>
  <si>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</si>
  <si>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</si>
  <si>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</si>
  <si>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</si>
  <si>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</si>
  <si>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</si>
  <si>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</si>
  <si>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</si>
  <si>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</si>
  <si>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</si>
  <si>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</si>
  <si>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</si>
  <si>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</si>
  <si>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</si>
  <si>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</si>
  <si>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</si>
  <si>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</si>
  <si>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</si>
  <si>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</si>
  <si>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</si>
  <si>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</si>
  <si>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</si>
  <si>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</si>
  <si>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</si>
  <si>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</si>
  <si>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</si>
  <si>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</si>
  <si>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</si>
  <si>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</si>
  <si>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</si>
  <si>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</si>
  <si>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</si>
  <si>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</si>
  <si>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</si>
  <si>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</si>
  <si>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</si>
  <si>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</si>
  <si>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</si>
  <si>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</si>
  <si>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</si>
  <si>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</si>
  <si>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</si>
  <si>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</si>
  <si>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</si>
  <si>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</si>
  <si>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</si>
  <si>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</si>
  <si>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</si>
  <si>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</si>
  <si>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</si>
  <si>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</si>
  <si>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</si>
  <si>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</si>
  <si>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</si>
  <si>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</si>
  <si>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</si>
  <si>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</si>
  <si>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</si>
  <si>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</si>
  <si>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</si>
  <si>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</si>
  <si>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</si>
  <si>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</si>
  <si>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</si>
  <si>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</si>
  <si>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</si>
  <si>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</si>
  <si>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</si>
  <si>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</si>
  <si>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</si>
  <si>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</si>
  <si>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</si>
  <si>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</si>
  <si>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</si>
  <si>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</si>
  <si>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</si>
  <si>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</si>
  <si>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</si>
  <si>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</si>
  <si>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</si>
  <si>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</si>
  <si>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</si>
  <si>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</si>
  <si>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</si>
  <si>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</si>
  <si>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</si>
  <si>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</si>
  <si>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</si>
  <si>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</si>
  <si>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</si>
  <si>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</si>
  <si>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</si>
  <si>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</si>
  <si>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</si>
  <si>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</si>
  <si>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</si>
  <si>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</si>
  <si>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</si>
  <si>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</si>
  <si>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</si>
  <si>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</si>
  <si>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</si>
  <si>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</si>
  <si>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</si>
  <si>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</si>
  <si>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</si>
  <si>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</si>
  <si>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</si>
  <si>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</si>
  <si>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</si>
  <si>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</si>
  <si>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</si>
  <si>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</si>
  <si>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</si>
  <si>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</si>
  <si>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</si>
  <si>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</si>
  <si>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</si>
  <si>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</si>
  <si>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</si>
  <si>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</si>
  <si>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</si>
  <si>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</si>
  <si>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</si>
  <si>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</si>
  <si>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</si>
  <si>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</si>
  <si>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</si>
  <si>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</si>
  <si>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</si>
  <si>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</si>
  <si>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</si>
  <si>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</si>
  <si>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</si>
  <si>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</si>
  <si>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</si>
  <si>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</si>
  <si>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</si>
  <si>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</si>
  <si>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</si>
  <si>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</si>
  <si>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</si>
  <si>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</si>
  <si>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</si>
  <si>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</si>
  <si>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</si>
  <si>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</si>
  <si>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</si>
  <si>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</si>
  <si>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</si>
  <si>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</si>
  <si>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</si>
  <si>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</si>
  <si>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</si>
  <si>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</si>
  <si>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</si>
  <si>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</si>
  <si>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</si>
  <si>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</si>
  <si>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</si>
  <si>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</si>
  <si>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</si>
  <si>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</si>
  <si>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</si>
  <si>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</si>
  <si>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</si>
  <si>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</si>
  <si>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</si>
  <si>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</si>
  <si>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</si>
  <si>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</si>
  <si>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</si>
  <si>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</si>
  <si>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</si>
  <si>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</si>
  <si>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</si>
  <si>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</si>
  <si>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</si>
  <si>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</si>
  <si>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</si>
  <si>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</si>
  <si>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</si>
  <si>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</si>
  <si>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</si>
  <si>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</si>
  <si>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</si>
  <si>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</si>
  <si>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</si>
  <si>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</si>
  <si>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</si>
  <si>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</si>
  <si>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</si>
  <si>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</si>
  <si>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</si>
  <si>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</si>
  <si>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</si>
  <si>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</si>
  <si>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</si>
  <si>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</si>
  <si>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</si>
  <si>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</si>
  <si>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</si>
  <si>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</si>
  <si>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</si>
  <si>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</si>
  <si>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</si>
  <si>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</si>
  <si>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</si>
  <si>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</si>
  <si>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</si>
  <si>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</si>
  <si>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</si>
  <si>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</si>
  <si>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</si>
  <si>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</si>
  <si>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</si>
  <si>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</si>
  <si>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</si>
  <si>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</si>
  <si>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</si>
  <si>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</si>
  <si>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</si>
  <si>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</si>
  <si>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</si>
  <si>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</si>
  <si>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</si>
  <si>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</si>
  <si>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</si>
  <si>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</si>
  <si>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</si>
  <si>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</si>
  <si>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</si>
  <si>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</si>
  <si>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</si>
  <si>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</si>
  <si>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</si>
  <si>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</si>
  <si>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</si>
  <si>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</si>
  <si>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</si>
  <si>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</si>
  <si>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</si>
  <si>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</si>
  <si>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</si>
  <si>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</si>
  <si>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</si>
  <si>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</si>
  <si>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</si>
  <si>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</si>
  <si>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</si>
  <si>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</si>
  <si>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</si>
  <si>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</si>
  <si>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</si>
  <si>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</si>
  <si>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</si>
  <si>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</si>
  <si>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</si>
  <si>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</si>
  <si>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</si>
  <si>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</si>
  <si>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</si>
  <si>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</si>
  <si>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</si>
  <si>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</si>
  <si>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</si>
  <si>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</si>
  <si>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</si>
  <si>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</si>
  <si>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</si>
  <si>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</si>
  <si>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</si>
  <si>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</si>
  <si>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</si>
  <si>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</si>
  <si>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</si>
  <si>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</si>
  <si>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</si>
  <si>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</si>
  <si>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</si>
  <si>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</si>
  <si>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</si>
  <si>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</si>
  <si>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</si>
  <si>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</si>
  <si>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</si>
  <si>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</si>
  <si>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</si>
  <si>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</si>
  <si>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</si>
  <si>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</si>
  <si>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</si>
  <si>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</si>
  <si>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</si>
  <si>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</si>
  <si>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</si>
  <si>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</si>
  <si>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</si>
  <si>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</si>
  <si>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</si>
  <si>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</si>
  <si>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</si>
  <si>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</si>
  <si>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</si>
  <si>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</si>
  <si>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</si>
  <si>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</si>
  <si>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</si>
  <si>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</si>
  <si>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</si>
  <si>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</si>
  <si>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</si>
  <si>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</si>
  <si>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</si>
  <si>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</si>
  <si>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</si>
  <si>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</si>
  <si>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</si>
  <si>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</si>
  <si>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</si>
  <si>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</si>
  <si>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</si>
  <si>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</si>
  <si>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</si>
  <si>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</si>
  <si>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</si>
  <si>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</si>
  <si>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</si>
  <si>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</si>
  <si>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</si>
  <si>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</si>
  <si>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</si>
  <si>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</si>
  <si>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</si>
  <si>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</si>
  <si>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</si>
  <si>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</si>
  <si>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</si>
  <si>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</si>
  <si>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</si>
  <si>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</si>
  <si>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</si>
  <si>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</si>
  <si>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</si>
  <si>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</si>
  <si>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</si>
  <si>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</si>
  <si>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</si>
  <si>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</si>
  <si>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</si>
  <si>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</si>
  <si>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</si>
  <si>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</si>
  <si>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</si>
  <si>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</si>
  <si>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</si>
  <si>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</si>
  <si>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</si>
  <si>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</si>
  <si>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</si>
  <si>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</si>
  <si>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</si>
  <si>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</si>
  <si>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</si>
  <si>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</si>
  <si>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</si>
  <si>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</si>
  <si>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</si>
  <si>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</si>
  <si>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</si>
  <si>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</si>
  <si>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</si>
  <si>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</si>
  <si>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</si>
  <si>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</si>
  <si>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</si>
  <si>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</si>
  <si>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</si>
  <si>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</si>
  <si>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</si>
  <si>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</si>
  <si>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</si>
  <si>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</si>
  <si>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</si>
  <si>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</si>
  <si>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</si>
  <si>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</si>
  <si>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</si>
  <si>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</si>
  <si>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</si>
  <si>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</si>
  <si>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</si>
  <si>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</si>
  <si>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</si>
  <si>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</si>
  <si>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</si>
  <si>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</si>
  <si>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</si>
  <si>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</si>
  <si>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</si>
  <si>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</si>
  <si>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</si>
  <si>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</si>
  <si>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</si>
  <si>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</si>
  <si>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</si>
  <si>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</si>
  <si>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</si>
  <si>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</si>
  <si>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</si>
  <si>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</si>
  <si>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</si>
  <si>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</si>
  <si>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</si>
  <si>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</si>
  <si>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</si>
  <si>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</si>
  <si>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</si>
  <si>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</si>
  <si>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</si>
  <si>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</si>
  <si>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</si>
  <si>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</si>
  <si>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</si>
  <si>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</si>
  <si>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</si>
  <si>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</si>
  <si>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</si>
  <si>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</si>
  <si>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</si>
  <si>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</si>
  <si>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</si>
  <si>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</si>
  <si>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</si>
  <si>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</si>
  <si>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</si>
  <si>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</si>
  <si>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</si>
  <si>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</si>
  <si>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</si>
  <si>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</si>
  <si>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</si>
  <si>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</si>
  <si>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</si>
  <si>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</si>
  <si>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</si>
  <si>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</si>
  <si>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</si>
  <si>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</si>
  <si>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</si>
  <si>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</si>
  <si>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</si>
  <si>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</si>
  <si>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</si>
  <si>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</si>
  <si>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</si>
  <si>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</si>
  <si>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</si>
  <si>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</si>
  <si>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</si>
  <si>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</si>
  <si>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</si>
  <si>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</si>
  <si>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</si>
  <si>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</si>
  <si>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</si>
  <si>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</si>
  <si>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</si>
  <si>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</si>
  <si>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</si>
  <si>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</si>
  <si>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</si>
  <si>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</si>
  <si>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</si>
  <si>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</si>
  <si>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</si>
  <si>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</si>
  <si>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</si>
  <si>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</si>
  <si>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</si>
  <si>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</si>
  <si>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</si>
  <si>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</si>
  <si>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</si>
  <si>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</si>
  <si>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</si>
  <si>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</si>
  <si>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</si>
  <si>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</si>
  <si>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</si>
  <si>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</si>
  <si>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</si>
  <si>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</si>
  <si>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</si>
  <si>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</si>
  <si>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</si>
  <si>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</si>
  <si>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</si>
  <si>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</si>
  <si>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</si>
  <si>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</si>
  <si>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</si>
  <si>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</si>
  <si>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</si>
  <si>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</si>
  <si>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</si>
  <si>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</si>
  <si>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</si>
  <si>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</si>
  <si>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</si>
  <si>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</si>
  <si>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</si>
  <si>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</si>
  <si>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</si>
  <si>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</si>
  <si>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</si>
  <si>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</si>
  <si>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</si>
  <si>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</si>
  <si>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</si>
  <si>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</si>
  <si>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</si>
  <si>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</si>
  <si>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</si>
  <si>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</si>
  <si>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</si>
  <si>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</si>
  <si>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</si>
  <si>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</si>
  <si>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</si>
  <si>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</si>
  <si>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</si>
  <si>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</si>
  <si>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</si>
  <si>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</si>
  <si>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</si>
  <si>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</si>
  <si>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</si>
  <si>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</si>
  <si>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</si>
  <si>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</si>
  <si>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</si>
  <si>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</si>
  <si>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</si>
  <si>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</si>
  <si>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</si>
  <si>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</si>
  <si>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</si>
  <si>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</si>
  <si>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</si>
  <si>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</si>
  <si>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</si>
  <si>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</si>
  <si>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</si>
  <si>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</si>
  <si>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</si>
  <si>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</si>
  <si>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</si>
  <si>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</si>
  <si>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</si>
  <si>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</si>
  <si>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</si>
  <si>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</si>
  <si>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</si>
  <si>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</si>
  <si>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</si>
  <si>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</si>
  <si>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</si>
  <si>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</si>
  <si>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</si>
  <si>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</si>
  <si>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</si>
  <si>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</si>
  <si>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</si>
  <si>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</si>
  <si>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</si>
  <si>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</si>
  <si>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</si>
  <si>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</si>
  <si>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</si>
  <si>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</si>
  <si>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</si>
  <si>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</si>
  <si>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</si>
  <si>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</si>
  <si>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</si>
  <si>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</si>
  <si>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</si>
  <si>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</si>
  <si>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</si>
  <si>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</si>
  <si>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</si>
  <si>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</si>
  <si>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</si>
  <si>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</si>
  <si>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</si>
  <si>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</si>
  <si>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</si>
  <si>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</si>
  <si>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</si>
  <si>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</si>
  <si>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</si>
  <si>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</si>
  <si>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</si>
  <si>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</si>
  <si>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</si>
  <si>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</si>
  <si>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</si>
  <si>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</si>
  <si>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</si>
  <si>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</si>
  <si>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</si>
  <si>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</si>
  <si>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</si>
  <si>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</si>
  <si>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</si>
  <si>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</si>
  <si>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</si>
  <si>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</si>
  <si>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</si>
  <si>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</si>
  <si>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</si>
  <si>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</si>
  <si>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</si>
  <si>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</si>
  <si>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</si>
  <si>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</si>
  <si>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</si>
  <si>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</si>
  <si>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</si>
  <si>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</si>
  <si>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</si>
  <si>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</si>
  <si>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</si>
  <si>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</si>
  <si>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</si>
  <si>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</si>
  <si>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</si>
  <si>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</si>
  <si>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</si>
  <si>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</si>
  <si>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</si>
  <si>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</si>
  <si>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</si>
  <si>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</si>
  <si>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</si>
  <si>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</si>
  <si>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</si>
  <si>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</si>
  <si>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</si>
  <si>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</si>
  <si>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</si>
  <si>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</si>
  <si>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</si>
  <si>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</si>
  <si>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</si>
  <si>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</si>
  <si>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</si>
  <si>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</si>
  <si>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</si>
  <si>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</si>
  <si>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</si>
  <si>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</si>
  <si>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</si>
  <si>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</si>
  <si>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</si>
  <si>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</si>
  <si>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</si>
  <si>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</si>
  <si>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</si>
  <si>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</si>
  <si>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</si>
  <si>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</si>
  <si>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</si>
  <si>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</si>
  <si>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</si>
  <si>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</si>
  <si>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</si>
  <si>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</si>
  <si>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</si>
  <si>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</si>
  <si>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</si>
  <si>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</si>
  <si>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</si>
  <si>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</si>
  <si>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</si>
  <si>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</si>
  <si>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</si>
  <si>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</si>
  <si>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</si>
  <si>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</si>
  <si>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</si>
  <si>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</si>
  <si>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</si>
  <si>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</si>
  <si>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</si>
  <si>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</si>
  <si>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</si>
  <si>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</si>
  <si>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</si>
  <si>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</si>
  <si>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</si>
  <si>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</si>
  <si>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</si>
  <si>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</si>
  <si>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</si>
  <si>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</si>
  <si>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</si>
  <si>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</si>
  <si>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</si>
  <si>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</si>
  <si>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</si>
  <si>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</si>
  <si>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</si>
  <si>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</si>
  <si>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</si>
  <si>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</si>
  <si>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</si>
  <si>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</si>
  <si>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</si>
  <si>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</si>
  <si>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</si>
  <si>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</si>
  <si>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</si>
  <si>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</si>
  <si>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</si>
  <si>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</si>
  <si>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</si>
  <si>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</si>
  <si>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</si>
  <si>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</si>
  <si>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</si>
  <si>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</si>
  <si>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</si>
  <si>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</si>
  <si>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</si>
  <si>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</si>
  <si>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</si>
  <si>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</si>
  <si>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</si>
  <si>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</si>
  <si>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</si>
  <si>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</si>
  <si>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</si>
  <si>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</si>
  <si>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</si>
  <si>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</si>
  <si>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</si>
  <si>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</si>
  <si>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</si>
  <si>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</si>
  <si>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</si>
  <si>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</si>
  <si>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</si>
  <si>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</si>
  <si>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</si>
  <si>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</si>
  <si>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</si>
  <si>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</si>
  <si>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</si>
  <si>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</si>
  <si>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</si>
  <si>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</si>
  <si>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</si>
  <si>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</si>
  <si>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</si>
  <si>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</si>
  <si>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</si>
  <si>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</si>
  <si>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</si>
  <si>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</si>
  <si>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</si>
  <si>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</si>
  <si>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</si>
  <si>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</si>
  <si>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</si>
  <si>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</si>
  <si>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</si>
  <si>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</si>
  <si>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</si>
  <si>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</si>
  <si>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</si>
  <si>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</si>
  <si>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</si>
  <si>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</si>
  <si>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</si>
  <si>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</si>
  <si>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</si>
  <si>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</si>
  <si>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</si>
  <si>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</si>
  <si>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</si>
  <si>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</si>
  <si>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</si>
  <si>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</si>
  <si>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</si>
  <si>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</si>
  <si>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</si>
  <si>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</si>
  <si>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</si>
  <si>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</si>
  <si>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</si>
  <si>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</si>
  <si>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</si>
  <si>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</si>
  <si>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</si>
  <si>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</si>
  <si>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</si>
  <si>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</si>
  <si>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</si>
  <si>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</si>
  <si>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</si>
  <si>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</si>
  <si>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</si>
  <si>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</si>
  <si>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</si>
  <si>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</si>
  <si>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</si>
  <si>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</si>
  <si>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</si>
  <si>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</si>
  <si>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</si>
  <si>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</si>
  <si>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</si>
  <si>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</si>
  <si>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</si>
  <si>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</si>
  <si>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</si>
  <si>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</si>
  <si>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</si>
  <si>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</si>
  <si>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</si>
  <si>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</si>
  <si>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</si>
  <si>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</si>
  <si>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</si>
  <si>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</si>
  <si>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</si>
  <si>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</si>
  <si>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</si>
  <si>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</si>
  <si>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</si>
  <si>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</si>
  <si>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</si>
  <si>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</si>
  <si>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</si>
  <si>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</si>
  <si>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</si>
  <si>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</si>
  <si>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</si>
  <si>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</si>
  <si>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</si>
  <si>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</si>
  <si>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</si>
  <si>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</si>
  <si>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</si>
  <si>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</si>
  <si>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</si>
  <si>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</si>
  <si>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</si>
  <si>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</si>
  <si>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</si>
  <si>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</si>
  <si>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</si>
  <si>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</si>
  <si>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</si>
  <si>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</si>
  <si>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</si>
  <si>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</si>
  <si>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</si>
  <si>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</si>
  <si>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</si>
  <si>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</si>
  <si>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</si>
  <si>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</si>
  <si>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</si>
  <si>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</si>
  <si>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</si>
  <si>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</si>
  <si>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</si>
  <si>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</si>
  <si>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</si>
  <si>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</si>
  <si>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</si>
  <si>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</si>
  <si>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</si>
  <si>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</si>
  <si>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</si>
  <si>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</si>
  <si>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</si>
  <si>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</si>
  <si>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</si>
  <si>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</si>
  <si>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</si>
  <si>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</si>
  <si>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</si>
  <si>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</si>
  <si>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</si>
  <si>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</si>
  <si>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</si>
  <si>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</si>
  <si>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</si>
  <si>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</si>
  <si>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</si>
  <si>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</si>
  <si>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</si>
  <si>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</si>
  <si>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</si>
  <si>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</si>
  <si>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</si>
  <si>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</si>
  <si>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</si>
  <si>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</si>
  <si>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</si>
  <si>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</si>
  <si>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</si>
  <si>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</si>
  <si>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</si>
  <si>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</si>
  <si>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</si>
  <si>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</si>
  <si>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</si>
  <si>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</si>
  <si>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</si>
  <si>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</si>
  <si>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</si>
  <si>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</si>
  <si>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</si>
  <si>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</si>
  <si>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</si>
  <si>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</si>
  <si>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</si>
  <si>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</si>
  <si>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</si>
  <si>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</si>
  <si>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</si>
  <si>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</si>
  <si>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</si>
  <si>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</si>
  <si>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</si>
  <si>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</si>
  <si>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</si>
  <si>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</si>
  <si>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</si>
  <si>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</si>
  <si>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</si>
  <si>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</si>
  <si>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</si>
  <si>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</si>
  <si>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</si>
  <si>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</si>
  <si>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</si>
  <si>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</si>
  <si>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</si>
  <si>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</si>
  <si>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</si>
  <si>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</si>
  <si>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</si>
  <si>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</si>
  <si>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</si>
  <si>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</si>
  <si>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</si>
  <si>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</si>
  <si>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</si>
  <si>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</si>
  <si>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</si>
  <si>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</si>
  <si>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</si>
  <si>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</si>
  <si>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</si>
  <si>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</si>
  <si>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</si>
  <si>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</si>
  <si>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</si>
  <si>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</si>
  <si>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</si>
  <si>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</si>
  <si>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</si>
  <si>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</si>
  <si>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</si>
  <si>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</si>
  <si>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</si>
  <si>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</si>
  <si>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</si>
  <si>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</si>
  <si>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</si>
  <si>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</si>
  <si>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</si>
  <si>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</si>
  <si>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</si>
  <si>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</si>
  <si>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</si>
  <si>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</si>
  <si>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</si>
  <si>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</si>
  <si>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</si>
  <si>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</si>
  <si>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</si>
  <si>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</si>
  <si>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</si>
  <si>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</si>
  <si>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</si>
  <si>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</si>
  <si>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</si>
  <si>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</si>
  <si>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</si>
  <si>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</si>
  <si>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</si>
  <si>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</si>
  <si>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</si>
  <si>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</si>
  <si>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</si>
  <si>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</si>
  <si>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</si>
  <si>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</si>
  <si>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</si>
  <si>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</si>
  <si>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</si>
  <si>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</si>
  <si>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</si>
  <si>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</si>
  <si>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</si>
  <si>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</si>
  <si>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</si>
  <si>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</si>
  <si>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</si>
  <si>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</si>
  <si>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</si>
  <si>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</si>
  <si>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</si>
  <si>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</si>
  <si>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</si>
  <si>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</si>
  <si>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</si>
  <si>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</si>
  <si>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</si>
  <si>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</si>
  <si>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</si>
  <si>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</si>
  <si>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</si>
  <si>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</si>
  <si>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</si>
  <si>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</si>
  <si>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</si>
  <si>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</si>
  <si>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</si>
  <si>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</si>
  <si>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</si>
  <si>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</si>
  <si>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</si>
  <si>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</si>
  <si>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</si>
  <si>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</si>
  <si>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</si>
  <si>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</si>
  <si>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</si>
  <si>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</si>
  <si>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</si>
  <si>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</si>
  <si>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</si>
  <si>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</si>
  <si>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</si>
  <si>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</si>
  <si>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</si>
  <si>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</si>
  <si>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</si>
  <si>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</si>
  <si>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</si>
  <si>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</si>
  <si>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</si>
  <si>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</si>
  <si>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</si>
  <si>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</si>
  <si>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</si>
  <si>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</si>
  <si>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</si>
  <si>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</si>
  <si>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</si>
  <si>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</si>
  <si>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</si>
  <si>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</si>
  <si>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</si>
  <si>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</si>
  <si>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</si>
  <si>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</si>
  <si>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</si>
  <si>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</si>
  <si>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</si>
  <si>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</si>
  <si>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</si>
  <si>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</si>
  <si>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</si>
  <si>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</si>
  <si>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</si>
  <si>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</si>
  <si>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</si>
  <si>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</si>
  <si>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</si>
  <si>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</si>
  <si>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</si>
  <si>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</si>
  <si>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</si>
  <si>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</si>
  <si>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</si>
  <si>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</si>
  <si>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</si>
  <si>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</si>
  <si>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</si>
  <si>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</si>
  <si>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</si>
  <si>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</si>
  <si>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</si>
  <si>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</si>
  <si>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</si>
  <si>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</si>
  <si>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</si>
  <si>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</si>
  <si>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</si>
  <si>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</si>
  <si>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</si>
  <si>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</si>
  <si>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</si>
  <si>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</si>
  <si>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</si>
  <si>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</si>
  <si>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</si>
  <si>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</si>
  <si>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</si>
  <si>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</si>
  <si>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</si>
  <si>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</si>
  <si>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</si>
  <si>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</si>
  <si>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</si>
  <si>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</si>
  <si>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</si>
  <si>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</si>
  <si>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</si>
  <si>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</si>
  <si>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</si>
  <si>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</si>
  <si>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</si>
  <si>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</si>
  <si>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</si>
  <si>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</si>
  <si>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</si>
  <si>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</si>
  <si>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</si>
  <si>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</si>
  <si>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</si>
  <si>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</si>
  <si>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</si>
  <si>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</si>
  <si>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</si>
  <si>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</si>
  <si>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</si>
  <si>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</si>
  <si>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</si>
  <si>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</si>
  <si>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</si>
  <si>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</si>
  <si>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</si>
  <si>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</si>
  <si>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</si>
  <si>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</si>
  <si>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</si>
  <si>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</si>
  <si>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</si>
  <si>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</si>
  <si>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</si>
  <si>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</si>
  <si>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</si>
  <si>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</si>
  <si>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</si>
  <si>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</si>
  <si>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</si>
  <si>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</si>
  <si>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</si>
  <si>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</si>
  <si>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</si>
  <si>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</si>
  <si>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</si>
  <si>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</si>
  <si>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</si>
  <si>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</si>
  <si>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</si>
  <si>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</si>
  <si>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</si>
  <si>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</si>
  <si>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</si>
  <si>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</si>
  <si>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</si>
  <si>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</si>
  <si>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</si>
  <si>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</si>
  <si>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</si>
  <si>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</si>
  <si>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</si>
  <si>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</si>
  <si>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</si>
  <si>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</si>
  <si>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</si>
  <si>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</si>
  <si>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</si>
  <si>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</si>
  <si>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</si>
  <si>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</si>
  <si>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</si>
  <si>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</si>
  <si>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</si>
  <si>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</si>
  <si>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</si>
  <si>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</si>
  <si>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</si>
  <si>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</si>
  <si>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</si>
  <si>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</si>
  <si>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</si>
  <si>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</si>
  <si>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</si>
  <si>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</si>
  <si>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</si>
  <si>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</si>
  <si>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</si>
  <si>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</si>
  <si>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</si>
  <si>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</si>
  <si>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</si>
  <si>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</si>
  <si>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</si>
  <si>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</si>
  <si>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</si>
  <si>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</si>
  <si>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</si>
  <si>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</si>
  <si>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</si>
  <si>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</si>
  <si>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</si>
  <si>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</si>
  <si>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</si>
  <si>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</si>
  <si>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</si>
  <si>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</si>
  <si>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</si>
  <si>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</si>
  <si>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</si>
  <si>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</si>
  <si>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</si>
  <si>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</si>
  <si>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</si>
  <si>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</si>
  <si>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</si>
  <si>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</si>
  <si>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</si>
  <si>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</si>
  <si>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</si>
  <si>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</si>
  <si>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</si>
  <si>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</si>
  <si>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</si>
  <si>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</si>
  <si>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</si>
  <si>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</si>
  <si>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</si>
  <si>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</si>
  <si>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</si>
  <si>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</si>
  <si>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</si>
  <si>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</si>
  <si>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</si>
  <si>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</si>
  <si>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</si>
  <si>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</si>
  <si>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</si>
  <si>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</si>
  <si>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</si>
  <si>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</si>
  <si>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</si>
  <si>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</si>
  <si>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</si>
  <si>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</si>
  <si>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</si>
  <si>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</si>
  <si>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</si>
  <si>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</si>
  <si>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</si>
  <si>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</si>
  <si>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</si>
  <si>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</si>
  <si>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</si>
  <si>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</si>
  <si>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</si>
  <si>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</si>
  <si>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</si>
  <si>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</si>
  <si>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</si>
  <si>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</si>
  <si>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</si>
  <si>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</si>
  <si>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</si>
  <si>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</si>
  <si>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</si>
  <si>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</si>
  <si>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</si>
  <si>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</si>
  <si>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</si>
  <si>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</si>
  <si>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</si>
  <si>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</si>
  <si>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</si>
  <si>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</si>
  <si>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</si>
  <si>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</si>
  <si>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</si>
  <si>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</si>
  <si>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</si>
  <si>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</si>
  <si>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</si>
  <si>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</si>
  <si>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</si>
  <si>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</si>
  <si>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</si>
  <si>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</si>
  <si>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</si>
  <si>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</si>
  <si>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</si>
  <si>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</si>
  <si>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</si>
  <si>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</si>
  <si>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</si>
  <si>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</si>
  <si>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</si>
  <si>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</si>
  <si>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</si>
  <si>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</si>
  <si>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</si>
  <si>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</si>
  <si>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</si>
  <si>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</si>
  <si>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</si>
  <si>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</si>
  <si>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</si>
  <si>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</si>
  <si>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</si>
  <si>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</si>
  <si>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</si>
  <si>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</si>
  <si>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</si>
  <si>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</si>
  <si>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</si>
  <si>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</si>
  <si>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</si>
  <si>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</si>
  <si>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</si>
  <si>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</si>
  <si>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</si>
  <si>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</si>
  <si>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</si>
  <si>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</si>
  <si>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</si>
  <si>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</si>
  <si>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</si>
  <si>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</si>
  <si>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</si>
  <si>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</si>
  <si>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</si>
  <si>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</si>
  <si>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</si>
  <si>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</si>
  <si>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</si>
  <si>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</si>
  <si>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</si>
  <si>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</si>
  <si>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</si>
  <si>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</si>
  <si>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</si>
  <si>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</si>
  <si>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</si>
  <si>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</si>
  <si>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</si>
  <si>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</si>
  <si>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</si>
  <si>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</si>
  <si>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</si>
  <si>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</si>
  <si>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</si>
  <si>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</si>
  <si>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</si>
  <si>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</si>
  <si>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</si>
  <si>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</si>
  <si>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</si>
  <si>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</si>
  <si>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</si>
  <si>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</si>
  <si>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</si>
  <si>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</si>
  <si>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</si>
  <si>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</si>
  <si>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</si>
  <si>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</si>
  <si>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</si>
  <si>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</si>
  <si>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</si>
  <si>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</si>
  <si>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</si>
  <si>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</si>
  <si>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</si>
  <si>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</si>
  <si>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</si>
  <si>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</si>
  <si>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</si>
  <si>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</si>
  <si>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</si>
  <si>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</si>
  <si>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</si>
  <si>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</si>
  <si>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</si>
  <si>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</si>
  <si>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</si>
  <si>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</si>
  <si>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</si>
  <si>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</si>
  <si>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</si>
  <si>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</si>
  <si>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</si>
  <si>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</si>
  <si>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</si>
  <si>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</si>
  <si>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</si>
  <si>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</si>
  <si>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</si>
  <si>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</si>
  <si>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</si>
  <si>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</si>
  <si>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</si>
  <si>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</si>
  <si>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</si>
  <si>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</si>
  <si>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</si>
  <si>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</si>
  <si>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</si>
  <si>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</si>
  <si>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</si>
  <si>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</si>
  <si>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</si>
  <si>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</si>
  <si>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</si>
  <si>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</si>
  <si>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</si>
  <si>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</si>
  <si>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</si>
  <si>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</si>
  <si>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</si>
  <si>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</si>
  <si>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</si>
  <si>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</si>
  <si>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</si>
  <si>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</si>
  <si>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</si>
  <si>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</si>
  <si>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</si>
  <si>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</si>
  <si>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</si>
  <si>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</si>
  <si>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</si>
  <si>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</si>
  <si>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</si>
  <si>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</si>
  <si>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</si>
  <si>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</si>
  <si>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</si>
  <si>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</si>
  <si>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</si>
  <si>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</si>
  <si>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</si>
  <si>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</si>
  <si>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</si>
  <si>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</si>
  <si>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</si>
  <si>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</si>
  <si>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</si>
  <si>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</si>
  <si>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</si>
  <si>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</si>
  <si>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</si>
  <si>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PCM-20251103-00000502</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</si>
  <si>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</si>
  <si>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</si>
  <si>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</si>
  <si>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</si>
  <si>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</si>
  <si>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</si>
  <si>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</si>
  <si>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</si>
  <si>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</si>
  <si>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</si>
  <si>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</si>
  <si>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</si>
  <si>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</si>
  <si>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</si>
  <si>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</si>
  <si>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</si>
  <si>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</si>
  <si>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</si>
  <si>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</si>
  <si>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</si>
  <si>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</si>
  <si>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</si>
  <si>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</si>
  <si>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</si>
  <si>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</si>
  <si>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</si>
  <si>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</si>
  <si>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</si>
  <si>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</si>
  <si>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</si>
  <si>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</si>
  <si>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</si>
  <si>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</si>
  <si>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</si>
  <si>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</si>
  <si>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</si>
  <si>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</si>
  <si>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</si>
  <si>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</si>
  <si>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</si>
  <si>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</si>
  <si>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</si>
  <si>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</si>
  <si>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</si>
  <si>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</si>
  <si>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</si>
  <si>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</si>
  <si>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</si>
  <si>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</si>
  <si>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</si>
  <si>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</si>
  <si>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</si>
  <si>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</si>
  <si>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</si>
  <si>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</si>
  <si>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</si>
  <si>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</si>
  <si>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</si>
  <si>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</si>
  <si>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</si>
  <si>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</si>
  <si>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</si>
  <si>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</si>
  <si>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</si>
  <si>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</si>
  <si>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</si>
  <si>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</si>
  <si>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</si>
  <si>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</si>
  <si>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</si>
  <si>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</si>
  <si>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</si>
  <si>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</si>
  <si>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</si>
  <si>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</si>
  <si>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</si>
  <si>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</si>
  <si>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</si>
  <si>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</si>
  <si>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</si>
  <si>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</si>
  <si>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</si>
  <si>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</si>
  <si>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</si>
  <si>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</si>
  <si>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PCM-20251103-00000530</t>
  </si>
  <si>
    <t>ETA 10 min</t>
  </si>
  <si>
    <t>PCM-20251103-00000512</t>
  </si>
  <si>
    <t xml:space="preserve">Major </t>
  </si>
  <si>
    <t>EM team on the way ETA 110 Mins</t>
  </si>
  <si>
    <t>PCM-20251103-00000555</t>
  </si>
  <si>
    <t>EM team on the way ETA 60 Mins</t>
  </si>
  <si>
    <t xml:space="preserve"> PCM-20250215-00000830 </t>
  </si>
  <si>
    <t>LTE site still down and  site located in aramco area access issue need special permission</t>
  </si>
  <si>
    <t>NO PCM</t>
  </si>
  <si>
    <t>30 mins</t>
  </si>
  <si>
    <t>PCM-20251103-00000564</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</si>
  <si>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</si>
  <si>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</si>
  <si>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</si>
  <si>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</si>
  <si>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</si>
  <si>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</si>
  <si>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</si>
  <si>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PCM-20251103-00000162</t>
  </si>
  <si>
    <t>sectors down due to Rectfrie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</si>
</sst>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5"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4" fillId="0" borderId="0" xfId="0" applyFont="1"/>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1" totalsRowShown="0" headerRowDxfId="174" dataDxfId="173" headerRowBorderDxfId="171" tableBorderDxfId="172" totalsRowBorderDxfId="170">
  <autoFilter ref="A1:L11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2" totalsRowShown="0" headerRowDxfId="157" dataDxfId="156" headerRowBorderDxfId="154" tableBorderDxfId="155" totalsRowBorderDxfId="153">
  <autoFilter ref="A1:CJ1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0" totalsRowShown="0" headerRowDxfId="64" dataDxfId="63" headerRowBorderDxfId="61" tableBorderDxfId="62">
  <autoFilter ref="A1:L108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7" totalsRowShown="0" headerRowDxfId="48" dataDxfId="47" headerRowBorderDxfId="45" tableBorderDxfId="46" totalsRowBorderDxfId="44">
  <autoFilter ref="A1:L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69" totalsRowShown="0" headerRowDxfId="31" dataDxfId="30" headerRowBorderDxfId="28" tableBorderDxfId="29">
  <autoFilter ref="A1:L36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 totalsRowShown="0" headerRowDxfId="15" dataDxfId="14" headerRowBorderDxfId="12" tableBorderDxfId="13">
  <autoFilter ref="A1:L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1"/>
  <sheetViews>
    <sheetView workbookViewId="0">
      <selection activeCell="E3" sqref="E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301.48910949074343</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2</v>
      </c>
      <c r="D3" s="133" t="s">
        <v>21634</v>
      </c>
      <c r="E3" s="134" t="s">
        <v>39021</v>
      </c>
      <c r="F3" s="135">
        <v>45964.357708333337</v>
      </c>
      <c r="G3" s="136">
        <f ca="1">IFERROR(NOW()-F3,"")</f>
        <v>7.982708333292976E-2</v>
      </c>
      <c r="H3" s="135">
        <v>45964.3440625</v>
      </c>
      <c r="I3" s="133" t="str">
        <f>IFERROR(VLOOKUP(D3,DB!A:F,6,0),"")</f>
        <v>SCECO</v>
      </c>
      <c r="J3" s="133" t="str">
        <f>IFERROR(VLOOKUP(D3,DB!A:G,7,0),"")</f>
        <v>Vandalized</v>
      </c>
      <c r="K3" s="137" t="s">
        <v>39024</v>
      </c>
      <c r="L3" s="138" t="str">
        <f>IFERROR(VLOOKUP(D3,DB!A:I,9,0),"")</f>
        <v>Latis</v>
      </c>
    </row>
    <row r="4" spans="1:15" ht="15" customHeight="1">
      <c r="A4" s="132"/>
      <c r="B4" s="133" t="str">
        <f>IFERROR(VLOOKUP(D4,DB!A:K,11,0),"")</f>
        <v/>
      </c>
      <c r="C4" s="133"/>
      <c r="D4" s="133"/>
      <c r="E4" s="134"/>
      <c r="F4" s="135"/>
      <c r="G4" s="136">
        <f ca="1">IFERROR(NOW()-F4,"")</f>
        <v>45964.43753541667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45964.43753541667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45964.43753541667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45964.43753541667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45964.43753541667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45964.43753541667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45964.43753541667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45964.43753541667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45964.43753541667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45964.43753541667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45964.43753541667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45964.43753541667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45964.43753541667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45964.43753541667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45964.43753541667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45964.43753541667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45964.43753541667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45964.43753541667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45964.43753541667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45964.43753541667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45964.43753541667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45964.43753541667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45964.43753541667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45964.43753541667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45964.43753541667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45964.43753541667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45964.43753541667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45964.43753541667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45964.43753541667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45964.43753541667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45964.43753541667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45964.43753541667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45964.43753541667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45964.43753541667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45964.43753541667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45964.43753541667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45964.43753541667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45964.43753541667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45964.43753541667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45964.43753541667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45964.43753541667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45964.43753541667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45964.43753541667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45964.43753541667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45964.43753541667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45964.43753541667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45964.43753541667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45964.43753541667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45964.43753541667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45964.43753541667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45964.43753541667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45964.43753541667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45964.43753541667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45964.43753541667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45964.43753541667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45964.43753541667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45964.43753541667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45964.43753541667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45964.43753541667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45964.43753541667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45964.43753541667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45964.43753541667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45964.43753541667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45964.43753541667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45964.43753541667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45964.43753541667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45964.43753541667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45964.43753541667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45964.43753541667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45964.43753541667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45964.43753541667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45964.43753541667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45964.43753541667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45964.43753541667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45964.43753541667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45964.43753541667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45964.43753541667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45964.43753541667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45964.43753541667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45964.43753541667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45964.43753541667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45964.43753541667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45964.43753541667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45964.43753541667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45964.43753541667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45964.43753541667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45964.43753541667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45964.43753541667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45964.43753541667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45964.43753541667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45964.43753541667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45964.43753541667</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45964.43753541667</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45964.43753541667</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45964.43753541667</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45964.43753541667</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45964.43753541667</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45964.43753541667</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45964.43753541667</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45964.43753541667</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45964.43753541667</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45964.43753541667</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45964.43753541667</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45964.43753541667</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45964.43753541667</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45964.43753541667</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45964.43753541667</v>
      </c>
      <c r="H110" s="135"/>
      <c r="I110" s="133" t="str">
        <f>IFERROR(VLOOKUP(D110,DB!A:F,6,0),"")</f>
        <v/>
      </c>
      <c r="J110" s="133" t="str">
        <f>IFERROR(VLOOKUP(D110,DB!A:G,7,0),"")</f>
        <v/>
      </c>
      <c r="K110" s="137"/>
      <c r="L110" s="138" t="str">
        <f>IFERROR(VLOOKUP(D110,DB!A:I,9,0),"")</f>
        <v/>
      </c>
    </row>
    <row r="111" spans="1:12" ht="15" customHeight="1">
      <c r="A111" s="144"/>
      <c r="B111" s="145" t="str">
        <f>IFERROR(VLOOKUP(D111,DB!A:K,11,0),"")</f>
        <v/>
      </c>
      <c r="C111" s="145"/>
      <c r="D111" s="145"/>
      <c r="E111" s="146"/>
      <c r="F111" s="147"/>
      <c r="G111" s="148">
        <f ca="1">IFERROR(NOW()-F111,"")</f>
        <v>45964.43753541667</v>
      </c>
      <c r="H111" s="147"/>
      <c r="I111" s="145" t="str">
        <f>IFERROR(VLOOKUP(D111,DB!A:F,6,0),"")</f>
        <v/>
      </c>
      <c r="J111" s="145" t="str">
        <f>IFERROR(VLOOKUP(D111,DB!A:G,7,0),"")</f>
        <v/>
      </c>
      <c r="K111" s="149"/>
      <c r="L111" s="150" t="str">
        <f>IFERROR(VLOOKUP(D111,DB!A:I,9,0),"")</f>
        <v/>
      </c>
    </row>
  </sheetData>
  <customSheetViews>
    <customSheetView guid="{F6042A99-DD27-4453-835D-0834D95730CC}" filter="1" showAutoFilter="1">
      <pageMargins left="0" right="0" top="0" bottom="0" header="0" footer="0"/>
      <autoFilter ref="B1:M1" xr:uid="{AF17BB6F-6B83-44F4-9C6A-E4DACC70E737}"/>
    </customSheetView>
  </customSheetViews>
  <dataValidations count="2">
    <dataValidation allowBlank="1" showInputMessage="1" showErrorMessage="1" sqref="E1" xr:uid="{5DBA255D-CDD9-49FB-AD3C-AF70AB4EE696}"/>
    <dataValidation type="list" allowBlank="1" showInputMessage="1" showErrorMessage="1" sqref="E2:E11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2"/>
  <sheetViews>
    <sheetView workbookViewId="0">
      <selection activeCell="E5" sqref="E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39025</v>
      </c>
      <c r="N1" s="89" t="s">
        <v>39026</v>
      </c>
      <c r="O1" s="89" t="s">
        <v>39027</v>
      </c>
      <c r="P1" s="89" t="s">
        <v>39028</v>
      </c>
      <c r="Q1" s="89" t="s">
        <v>39029</v>
      </c>
      <c r="R1" s="89" t="s">
        <v>39030</v>
      </c>
      <c r="S1" s="89" t="s">
        <v>39031</v>
      </c>
      <c r="T1" s="89" t="s">
        <v>39032</v>
      </c>
      <c r="U1" s="89" t="s">
        <v>39033</v>
      </c>
      <c r="V1" s="89" t="s">
        <v>39034</v>
      </c>
      <c r="W1" s="89" t="s">
        <v>39035</v>
      </c>
      <c r="X1" s="89" t="s">
        <v>39036</v>
      </c>
      <c r="Y1" s="89" t="s">
        <v>39037</v>
      </c>
      <c r="Z1" s="89" t="s">
        <v>39038</v>
      </c>
      <c r="AA1" s="89" t="s">
        <v>39039</v>
      </c>
      <c r="AB1" s="89" t="s">
        <v>39040</v>
      </c>
      <c r="AC1" s="89" t="s">
        <v>39041</v>
      </c>
      <c r="AD1" s="89" t="s">
        <v>39042</v>
      </c>
      <c r="AE1" s="89" t="s">
        <v>39043</v>
      </c>
      <c r="AF1" s="89" t="s">
        <v>39044</v>
      </c>
      <c r="AG1" s="89" t="s">
        <v>39045</v>
      </c>
      <c r="AH1" s="89" t="s">
        <v>39046</v>
      </c>
      <c r="AI1" s="89" t="s">
        <v>39047</v>
      </c>
      <c r="AJ1" s="89" t="s">
        <v>39048</v>
      </c>
      <c r="AK1" s="89" t="s">
        <v>39049</v>
      </c>
      <c r="AL1" s="89" t="s">
        <v>39050</v>
      </c>
      <c r="AM1" s="89" t="s">
        <v>39051</v>
      </c>
      <c r="AN1" s="89" t="s">
        <v>39052</v>
      </c>
      <c r="AO1" s="89" t="s">
        <v>39053</v>
      </c>
      <c r="AP1" s="89" t="s">
        <v>39054</v>
      </c>
      <c r="AQ1" s="89" t="s">
        <v>39055</v>
      </c>
      <c r="AR1" s="89" t="s">
        <v>39056</v>
      </c>
      <c r="AS1" s="89" t="s">
        <v>39057</v>
      </c>
      <c r="AT1" s="89" t="s">
        <v>39058</v>
      </c>
      <c r="AU1" s="89" t="s">
        <v>39059</v>
      </c>
      <c r="AV1" s="89" t="s">
        <v>39060</v>
      </c>
      <c r="AW1" s="89" t="s">
        <v>39061</v>
      </c>
      <c r="AX1" s="89" t="s">
        <v>39062</v>
      </c>
      <c r="AY1" s="89" t="s">
        <v>39063</v>
      </c>
      <c r="AZ1" s="89" t="s">
        <v>39064</v>
      </c>
      <c r="BA1" s="89" t="s">
        <v>39065</v>
      </c>
      <c r="BB1" s="89" t="s">
        <v>39066</v>
      </c>
      <c r="BC1" s="89" t="s">
        <v>39067</v>
      </c>
      <c r="BD1" s="89" t="s">
        <v>39068</v>
      </c>
      <c r="BE1" s="89" t="s">
        <v>39069</v>
      </c>
      <c r="BF1" s="89" t="s">
        <v>39070</v>
      </c>
      <c r="BG1" s="89" t="s">
        <v>39071</v>
      </c>
      <c r="BH1" s="89" t="s">
        <v>39072</v>
      </c>
      <c r="BI1" s="89" t="s">
        <v>39073</v>
      </c>
      <c r="BJ1" s="89" t="s">
        <v>39074</v>
      </c>
      <c r="BK1" s="89" t="s">
        <v>39075</v>
      </c>
      <c r="BL1" s="89" t="s">
        <v>39076</v>
      </c>
      <c r="BM1" s="89" t="s">
        <v>39077</v>
      </c>
      <c r="BN1" s="89" t="s">
        <v>39078</v>
      </c>
      <c r="BO1" s="89" t="s">
        <v>39079</v>
      </c>
      <c r="BP1" s="89" t="s">
        <v>39080</v>
      </c>
      <c r="BQ1" s="89" t="s">
        <v>39081</v>
      </c>
      <c r="BR1" s="89" t="s">
        <v>39082</v>
      </c>
      <c r="BS1" s="89" t="s">
        <v>39083</v>
      </c>
      <c r="BT1" s="89" t="s">
        <v>39084</v>
      </c>
      <c r="BU1" s="89" t="s">
        <v>39085</v>
      </c>
      <c r="BV1" s="89" t="s">
        <v>39086</v>
      </c>
      <c r="BW1" s="89" t="s">
        <v>39087</v>
      </c>
      <c r="BX1" s="89" t="s">
        <v>39088</v>
      </c>
      <c r="BY1" s="89" t="s">
        <v>39089</v>
      </c>
      <c r="BZ1" s="89" t="s">
        <v>39090</v>
      </c>
      <c r="CA1" s="89" t="s">
        <v>39091</v>
      </c>
      <c r="CB1" s="89" t="s">
        <v>39092</v>
      </c>
      <c r="CC1" s="89" t="s">
        <v>39093</v>
      </c>
      <c r="CD1" s="89" t="s">
        <v>39094</v>
      </c>
      <c r="CE1" s="89" t="s">
        <v>39095</v>
      </c>
      <c r="CF1" s="89" t="s">
        <v>39096</v>
      </c>
      <c r="CG1" s="89" t="s">
        <v>39097</v>
      </c>
      <c r="CH1" s="89" t="s">
        <v>39098</v>
      </c>
      <c r="CI1" s="89" t="s">
        <v>39099</v>
      </c>
      <c r="CJ1" s="89" t="s">
        <v>39100</v>
      </c>
    </row>
    <row r="2" spans="1:88" s="69" customFormat="1" ht="31.5" customHeight="1">
      <c r="A2" s="62" t="s">
        <v>39101</v>
      </c>
      <c r="B2" s="62" t="s">
        <v>27</v>
      </c>
      <c r="C2" s="62">
        <v>1</v>
      </c>
      <c r="D2" s="62" t="s">
        <v>19542</v>
      </c>
      <c r="E2" s="86" t="s">
        <v>39102</v>
      </c>
      <c r="F2" s="75">
        <v>45322.056979166664</v>
      </c>
      <c r="G2" s="76" t="s">
        <v>39103</v>
      </c>
      <c r="H2" s="88">
        <v>45322.050729166665</v>
      </c>
      <c r="I2" s="62" t="s">
        <v>88</v>
      </c>
      <c r="J2" s="62" t="s">
        <v>65</v>
      </c>
      <c r="K2" s="87" t="s">
        <v>39104</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39105</v>
      </c>
      <c r="B3" s="62" t="str">
        <f>IFERROR(VLOOKUP(D3,DB!A:K,11,0),"")</f>
        <v>R2</v>
      </c>
      <c r="C3" s="62">
        <v>1</v>
      </c>
      <c r="D3" s="62" t="s">
        <v>25643</v>
      </c>
      <c r="E3" s="86" t="s">
        <v>39021</v>
      </c>
      <c r="F3" s="75">
        <v>45824.999837962961</v>
      </c>
      <c r="G3" s="76">
        <f ca="1">IFERROR(NOW()-F3,"-")</f>
        <v>139.4376974537081</v>
      </c>
      <c r="H3" s="75">
        <v>45824.993587962963</v>
      </c>
      <c r="I3" s="62" t="str">
        <f>IFERROR(VLOOKUP(D3,DB!A:F,6,0),"")</f>
        <v>Generator-SG</v>
      </c>
      <c r="J3" s="62" t="str">
        <f>IFERROR(VLOOKUP(D3,DB!A:G,7,0),"")</f>
        <v>Good</v>
      </c>
      <c r="K3" s="87" t="s">
        <v>39106</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39107</v>
      </c>
      <c r="B4" s="18" t="str">
        <f>IFERROR(VLOOKUP(D4,DB!A:K,11,0),"")</f>
        <v>R2</v>
      </c>
      <c r="C4" s="18">
        <v>1</v>
      </c>
      <c r="D4" s="18" t="s">
        <v>27532</v>
      </c>
      <c r="E4" s="113" t="s">
        <v>39102</v>
      </c>
      <c r="F4" s="114">
        <v>45958.742083333331</v>
      </c>
      <c r="G4" s="115">
        <f ca="1">IFERROR(NOW()-F4,"-")</f>
        <v>5.6954520833387505</v>
      </c>
      <c r="H4" s="114">
        <v>45958.649699074071</v>
      </c>
      <c r="I4" s="18" t="str">
        <f>IFERROR(VLOOKUP(D4,DB!A:F,6,0),"")</f>
        <v>Generator-SG</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t="s">
        <v>39109</v>
      </c>
      <c r="B5" s="18" t="str">
        <f>IFERROR(VLOOKUP(D5,DB!A:K,11,0),"")</f>
        <v>R2</v>
      </c>
      <c r="C5" s="18">
        <v>1</v>
      </c>
      <c r="D5" s="18" t="s">
        <v>22676</v>
      </c>
      <c r="E5" s="113" t="s">
        <v>39021</v>
      </c>
      <c r="F5" s="114">
        <v>45964.371018518519</v>
      </c>
      <c r="G5" s="115">
        <f ca="1">IFERROR(NOW()-F5,"-")</f>
        <v>6.6516898150439374E-2</v>
      </c>
      <c r="H5" s="114">
        <v>45964.365023148152</v>
      </c>
      <c r="I5" s="18" t="str">
        <f>IFERROR(VLOOKUP(D5,DB!A:F,6,0),"")</f>
        <v>SCECO</v>
      </c>
      <c r="J5" s="18" t="str">
        <f>IFERROR(VLOOKUP(D5,DB!A:G,7,0),"")</f>
        <v>Vandalized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R2</v>
      </c>
      <c r="C6" s="18"/>
      <c r="D6" s="18" t="s">
        <v>11797</v>
      </c>
      <c r="E6" s="113"/>
      <c r="F6" s="114"/>
      <c r="G6" s="115">
        <f ca="1">IFERROR(NOW()-F6,"-")</f>
        <v>45964.43753541667</v>
      </c>
      <c r="H6" s="114"/>
      <c r="I6" s="18" t="str">
        <f>IFERROR(VLOOKUP(D6,DB!A:F,6,0),"")</f>
        <v>SCECO</v>
      </c>
      <c r="J6" s="18" t="str">
        <f>IFERROR(VLOOKUP(D6,DB!A:G,7,0),"")</f>
        <v>Good+Good</v>
      </c>
      <c r="K6" s="19"/>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45964.43753541667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45964.43753541667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45964.43753541667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45964.43753541667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45964.43753541667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45964.43753541667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45964.43753541667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45964.43753541667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45964.43753541667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45964.43753541667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45964.43753541667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45964.43753541667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45964.43753541667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45964.43753541667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45964.43753541667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45964.43753541667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45964.43753541667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45964.43753541667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45964.43753541667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45964.43753541667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45964.43753541667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45964.43753541667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45964.43753541667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45964.43753541667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45964.43753541667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45964.43753541667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45964.43753541667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45964.43753541667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45964.43753541667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45964.43753541667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45964.43753541667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45964.43753541667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45964.43753541667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45964.43753541667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45964.43753541667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45964.43753541667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45964.43753541667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45964.43753541667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45964.43753541667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45964.43753541667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45964.43753541667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45964.43753541667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45964.43753541667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45964.43753541667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45964.43753541667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45964.43753541667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45964.43753541667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45964.43753541667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45964.43753541667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45964.43753541667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45964.43753541667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45964.43753541667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45964.43753541667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45964.43753541667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45964.43753541667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45964.43753541667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45964.43753541667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45964.43753541667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45964.43753541667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45964.43753541667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45964.43753541667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45964.43753541667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45964.43753541667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45964.43753541667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45964.43753541667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45964.43753541667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45964.43753541667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45964.43753541667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45964.43753541667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45964.43753541667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45964.43753541667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45964.43753541667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45964.43753541667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45964.43753541667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45964.43753541667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45964.43753541667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45964.43753541667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45964.43753541667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45964.43753541667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45964.43753541667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45964.43753541667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45964.43753541667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45964.43753541667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45964.43753541667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45964.43753541667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45964.43753541667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45964.43753541667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45964.43753541667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45964.43753541667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45964.43753541667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45964.43753541667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45964.43753541667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45964.43753541667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45964.43753541667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45964.43753541667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45964.43753541667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45964.43753541667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45964.43753541667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45964.43753541667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45964.43753541667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45964.43753541667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45964.43753541667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45964.43753541667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45964.43753541667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45964.43753541667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45964.43753541667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45964.43753541667</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45964.43753541667</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45964.43753541667</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45964.43753541667</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45964.43753541667</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45964.43753541667</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45964.43753541667</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45964.43753541667</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45964.43753541667</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45964.43753541667</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45964.43753541667</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45964.43753541667</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45964.43753541667</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45964.43753541667</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45964.43753541667</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45964.43753541667</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45964.43753541667</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45964.43753541667</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45964.43753541667</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60"/>
      <c r="B132" s="161" t="str">
        <f>IFERROR(VLOOKUP(D132,DB!A:K,11,0),"")</f>
        <v/>
      </c>
      <c r="C132" s="161"/>
      <c r="D132" s="161"/>
      <c r="E132" s="162"/>
      <c r="F132" s="163"/>
      <c r="G132" s="164">
        <f ca="1">IFERROR(NOW()-F132,"-")</f>
        <v>45964.43753541667</v>
      </c>
      <c r="H132" s="163"/>
      <c r="I132" s="161" t="str">
        <f>IFERROR(VLOOKUP(D132,DB!A:F,6,0),"")</f>
        <v/>
      </c>
      <c r="J132" s="161" t="str">
        <f>IFERROR(VLOOKUP(D132,DB!A:G,7,0),"")</f>
        <v/>
      </c>
      <c r="K132" s="165"/>
      <c r="L132" s="161" t="str">
        <f>IFERROR(VLOOKUP(D132,DB!A:I,9,0),"")</f>
        <v/>
      </c>
      <c r="M132" s="161"/>
      <c r="N132" s="161"/>
      <c r="O132" s="161"/>
      <c r="P132" s="161"/>
      <c r="Q132" s="161"/>
      <c r="R132" s="161"/>
      <c r="S132" s="161"/>
      <c r="T132" s="161"/>
      <c r="U132" s="161"/>
      <c r="V132" s="161"/>
      <c r="W132" s="161"/>
      <c r="X132" s="161"/>
      <c r="Y132" s="161"/>
      <c r="Z132" s="161"/>
      <c r="AA132" s="161"/>
      <c r="AB132" s="161"/>
      <c r="AC132" s="161"/>
      <c r="AD132" s="161"/>
      <c r="AE132" s="161"/>
      <c r="AF132" s="161"/>
      <c r="AG132" s="161"/>
      <c r="AH132" s="161"/>
      <c r="AI132" s="161"/>
      <c r="AJ132" s="161"/>
      <c r="AK132" s="161"/>
      <c r="AL132" s="161"/>
      <c r="AM132" s="161"/>
      <c r="AN132" s="161"/>
      <c r="AO132" s="161"/>
      <c r="AP132" s="161"/>
      <c r="AQ132" s="161"/>
      <c r="AR132" s="161"/>
      <c r="AS132" s="161"/>
      <c r="AT132" s="161"/>
      <c r="AU132" s="161"/>
      <c r="AV132" s="161"/>
      <c r="AW132" s="161"/>
      <c r="AX132" s="161"/>
      <c r="AY132" s="161"/>
      <c r="AZ132" s="161"/>
      <c r="BA132" s="161"/>
      <c r="BB132" s="161"/>
      <c r="BC132" s="161"/>
      <c r="BD132" s="161"/>
      <c r="BE132" s="161"/>
      <c r="BF132" s="161"/>
      <c r="BG132" s="161"/>
      <c r="BH132" s="161"/>
      <c r="BI132" s="161"/>
      <c r="BJ132" s="161"/>
      <c r="BK132" s="161"/>
      <c r="BL132" s="161"/>
      <c r="BM132" s="161"/>
      <c r="BN132" s="161"/>
      <c r="BO132" s="161"/>
      <c r="BP132" s="161"/>
      <c r="BQ132" s="161"/>
      <c r="BR132" s="161"/>
      <c r="BS132" s="161"/>
      <c r="BT132" s="161"/>
      <c r="BU132" s="161"/>
      <c r="BV132" s="161"/>
      <c r="BW132" s="161"/>
      <c r="BX132" s="161"/>
      <c r="BY132" s="161"/>
      <c r="BZ132" s="161"/>
      <c r="CA132" s="161"/>
      <c r="CB132" s="161"/>
      <c r="CC132" s="161"/>
      <c r="CD132" s="161"/>
      <c r="CE132" s="161"/>
      <c r="CF132" s="161"/>
      <c r="CG132" s="161"/>
      <c r="CH132" s="161"/>
      <c r="CI132" s="161"/>
      <c r="CJ132" s="166"/>
    </row>
  </sheetData>
  <dataValidations count="2">
    <dataValidation allowBlank="1" showInputMessage="1" showErrorMessage="1" sqref="E1" xr:uid="{4D935161-CDD3-4592-B877-3FB59C99E142}"/>
    <dataValidation type="list" allowBlank="1" showInputMessage="1" showErrorMessage="1" sqref="E3:E1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0"/>
  <sheetViews>
    <sheetView workbookViewId="0">
      <selection activeCell="D4" sqref="D4"/>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39111</v>
      </c>
      <c r="B2" s="62" t="str">
        <f>IFERROR(VLOOKUP(D2,DB!A:K,11,0),"")</f>
        <v>R3</v>
      </c>
      <c r="C2" s="18">
        <v>5</v>
      </c>
      <c r="D2" s="62" t="s">
        <v>20447</v>
      </c>
      <c r="E2" s="18" t="s">
        <v>39112</v>
      </c>
      <c r="F2" s="20">
        <v>45964.361967592595</v>
      </c>
      <c r="G2" s="21">
        <f t="shared" ref="G2:G41" ca="1" si="0">IFERROR(NOW()-F2,"-")</f>
        <v>7.5567824074823875E-2</v>
      </c>
      <c r="H2" s="22">
        <v>45964.352893518517</v>
      </c>
      <c r="I2" s="19" t="str">
        <f>IFERROR(VLOOKUP(D2,DB!A:F,6,0),"")</f>
        <v>SCECO</v>
      </c>
      <c r="J2" s="18" t="str">
        <f>IFERROR(VLOOKUP(D2,DB!A:G,7,0),"")</f>
        <v>Dead</v>
      </c>
      <c r="K2" s="46" t="s">
        <v>39113</v>
      </c>
      <c r="L2" s="23" t="str">
        <f>IFERROR(VLOOKUP(D2,DB!A:I,9,0),"")</f>
        <v>Latis</v>
      </c>
    </row>
    <row r="3" spans="1:13" ht="15" customHeight="1">
      <c r="A3" s="19" t="s">
        <v>39114</v>
      </c>
      <c r="B3" s="62" t="str">
        <f>IFERROR(VLOOKUP(D3,DB!A:K,11,0),"")</f>
        <v>R3</v>
      </c>
      <c r="C3" s="18">
        <v>1</v>
      </c>
      <c r="D3" s="62" t="s">
        <v>19379</v>
      </c>
      <c r="E3" s="18" t="s">
        <v>39112</v>
      </c>
      <c r="F3" s="20">
        <v>45964.388067129628</v>
      </c>
      <c r="G3" s="21">
        <f t="shared" ca="1" si="0"/>
        <v>4.9468287041236181E-2</v>
      </c>
      <c r="H3" s="22">
        <v>45964.382928240739</v>
      </c>
      <c r="I3" s="19" t="str">
        <f>IFERROR(VLOOKUP(D3,DB!A:F,6,0),"")</f>
        <v>SCECO</v>
      </c>
      <c r="J3" s="18" t="str">
        <f>IFERROR(VLOOKUP(D3,DB!A:G,7,0),"")</f>
        <v>Dead</v>
      </c>
      <c r="K3" s="46" t="s">
        <v>39115</v>
      </c>
      <c r="L3" s="23" t="str">
        <f>IFERROR(VLOOKUP(D3,DB!A:I,9,0),"")</f>
        <v>Latis</v>
      </c>
    </row>
    <row r="4" spans="1:13" ht="15" customHeight="1">
      <c r="A4" s="19"/>
      <c r="B4" s="62" t="str">
        <f>IFERROR(VLOOKUP(D4,DB!A:K,11,0),"")</f>
        <v/>
      </c>
      <c r="C4" s="18"/>
      <c r="D4" s="62"/>
      <c r="E4" s="18"/>
      <c r="F4" s="20"/>
      <c r="G4" s="21">
        <f t="shared" ca="1" si="0"/>
        <v>45964.43753541667</v>
      </c>
      <c r="H4" s="22"/>
      <c r="I4" s="19" t="str">
        <f>IFERROR(VLOOKUP(D4,DB!A:F,6,0),"")</f>
        <v/>
      </c>
      <c r="J4" s="18" t="str">
        <f>IFERROR(VLOOKUP(D4,DB!A:G,7,0),"")</f>
        <v/>
      </c>
      <c r="K4" s="46"/>
      <c r="L4" s="23" t="str">
        <f>IFERROR(VLOOKUP(D4,DB!A:I,9,0),"")</f>
        <v/>
      </c>
    </row>
    <row r="5" spans="1:13" ht="15" customHeight="1">
      <c r="A5" s="19"/>
      <c r="B5" s="62" t="str">
        <f>IFERROR(VLOOKUP(D5,DB!A:K,11,0),"")</f>
        <v/>
      </c>
      <c r="C5" s="18"/>
      <c r="D5" s="62"/>
      <c r="E5" s="18"/>
      <c r="F5" s="20"/>
      <c r="G5" s="21">
        <f t="shared" ca="1" si="0"/>
        <v>45964.43753541667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45964.43753541667</v>
      </c>
      <c r="H6" s="22"/>
      <c r="I6" s="19" t="str">
        <f>IFERROR(VLOOKUP(D6,DB!A:F,6,0),"")</f>
        <v/>
      </c>
      <c r="J6" s="18" t="str">
        <f>IFERROR(VLOOKUP(D6,DB!A:G,7,0),"")</f>
        <v/>
      </c>
      <c r="K6" s="46"/>
      <c r="L6" s="23" t="str">
        <f>IFERROR(VLOOKUP(D6,DB!A:I,9,0),"")</f>
        <v/>
      </c>
    </row>
    <row r="7" spans="1:13" ht="15" customHeight="1">
      <c r="A7" s="19"/>
      <c r="B7" s="62" t="str">
        <f>IFERROR(VLOOKUP(D7,DB!A:K,11,0),"")</f>
        <v/>
      </c>
      <c r="C7" s="18"/>
      <c r="D7" s="62"/>
      <c r="E7" s="18"/>
      <c r="F7" s="20"/>
      <c r="G7" s="21">
        <f t="shared" ca="1" si="0"/>
        <v>45964.43753541667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45964.43753541667</v>
      </c>
      <c r="H8" s="22"/>
      <c r="I8" s="19" t="str">
        <f>IFERROR(VLOOKUP(D8,DB!A:F,6,0),"")</f>
        <v/>
      </c>
      <c r="J8" s="18" t="str">
        <f>IFERROR(VLOOKUP(D8,DB!A:G,7,0),"")</f>
        <v/>
      </c>
      <c r="K8" s="46"/>
      <c r="L8" s="23" t="str">
        <f>IFERROR(VLOOKUP(D8,DB!A:I,9,0),"")</f>
        <v/>
      </c>
    </row>
    <row r="9" spans="1:13" ht="15" customHeight="1">
      <c r="A9" s="19"/>
      <c r="B9" s="62" t="str">
        <f>IFERROR(VLOOKUP(D9,DB!A:K,11,0),"")</f>
        <v/>
      </c>
      <c r="C9" s="18"/>
      <c r="D9" s="62"/>
      <c r="E9" s="18"/>
      <c r="F9" s="20"/>
      <c r="G9" s="21">
        <f t="shared" ca="1" si="0"/>
        <v>45964.43753541667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45964.43753541667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45964.43753541667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45964.43753541667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45964.43753541667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45964.43753541667</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45964.43753541667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45964.43753541667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45964.43753541667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45964.43753541667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45964.43753541667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45964.43753541667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45964.43753541667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45964.43753541667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45964.43753541667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45964.43753541667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45964.43753541667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45964.43753541667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45964.43753541667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45964.43753541667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45964.43753541667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45964.43753541667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45964.43753541667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45964.43753541667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45964.43753541667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45964.43753541667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45964.43753541667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45964.43753541667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45964.43753541667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45964.43753541667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45964.43753541667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45964.43753541667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45964.43753541667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ref="G42:G105" ca="1" si="1">IFERROR(NOW()-F42,"-")</f>
        <v>45964.43753541667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45964.43753541667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45964.43753541667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45964.43753541667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45964.43753541667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45964.43753541667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45964.43753541667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45964.43753541667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45964.43753541667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45964.43753541667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45964.43753541667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45964.43753541667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45964.43753541667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45964.43753541667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45964.43753541667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45964.43753541667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45964.43753541667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45964.43753541667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45964.43753541667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45964.43753541667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45964.43753541667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45964.43753541667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45964.43753541667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45964.43753541667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45964.43753541667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45964.43753541667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45964.43753541667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45964.43753541667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45964.43753541667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45964.43753541667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45964.43753541667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45964.43753541667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45964.43753541667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45964.43753541667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45964.43753541667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45964.43753541667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45964.43753541667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45964.43753541667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45964.43753541667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45964.43753541667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45964.43753541667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45964.43753541667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45964.43753541667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45964.43753541667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45964.43753541667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45964.43753541667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45964.43753541667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45964.43753541667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45964.43753541667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45964.43753541667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45964.43753541667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45964.43753541667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45964.43753541667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45964.43753541667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45964.43753541667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45964.43753541667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45964.43753541667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45964.43753541667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45964.43753541667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45964.43753541667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45964.43753541667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45964.43753541667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45964.43753541667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45964.43753541667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ref="G106:G169" ca="1" si="2">IFERROR(NOW()-F106,"-")</f>
        <v>45964.43753541667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45964.43753541667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45964.43753541667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45964.43753541667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45964.43753541667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45964.43753541667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45964.43753541667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45964.43753541667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45964.43753541667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45964.43753541667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45964.43753541667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45964.43753541667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45964.43753541667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45964.43753541667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45964.43753541667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45964.43753541667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45964.43753541667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45964.43753541667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45964.43753541667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45964.43753541667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45964.43753541667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45964.43753541667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45964.43753541667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45964.43753541667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45964.43753541667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45964.43753541667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45964.43753541667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45964.43753541667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45964.43753541667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45964.43753541667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45964.43753541667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45964.43753541667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45964.43753541667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45964.43753541667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45964.43753541667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45964.43753541667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45964.43753541667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45964.43753541667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45964.43753541667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45964.43753541667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45964.43753541667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45964.43753541667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45964.43753541667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45964.43753541667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45964.43753541667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45964.43753541667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45964.43753541667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45964.43753541667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45964.43753541667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45964.43753541667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45964.43753541667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45964.43753541667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45964.43753541667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45964.43753541667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45964.43753541667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45964.43753541667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45964.43753541667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45964.43753541667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45964.43753541667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45964.43753541667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45964.43753541667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45964.43753541667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45964.43753541667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45964.43753541667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ref="G170:G233" ca="1" si="3">IFERROR(NOW()-F170,"-")</f>
        <v>45964.43753541667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45964.43753541667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45964.43753541667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45964.43753541667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45964.43753541667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45964.43753541667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45964.43753541667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45964.43753541667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45964.43753541667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45964.43753541667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45964.43753541667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45964.43753541667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45964.43753541667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45964.43753541667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45964.43753541667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45964.43753541667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45964.43753541667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45964.43753541667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45964.43753541667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45964.43753541667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45964.43753541667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45964.43753541667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45964.43753541667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45964.43753541667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45964.43753541667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45964.43753541667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45964.43753541667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45964.43753541667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45964.43753541667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45964.43753541667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45964.43753541667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45964.43753541667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45964.43753541667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45964.43753541667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45964.43753541667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45964.43753541667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45964.43753541667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45964.43753541667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45964.43753541667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45964.43753541667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45964.43753541667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45964.43753541667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45964.43753541667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45964.43753541667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45964.43753541667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45964.43753541667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45964.43753541667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45964.43753541667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45964.43753541667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45964.43753541667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45964.43753541667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45964.43753541667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45964.43753541667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45964.43753541667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45964.43753541667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45964.43753541667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45964.43753541667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45964.43753541667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45964.43753541667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45964.43753541667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45964.43753541667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45964.43753541667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45964.43753541667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45964.43753541667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ref="G234:G297" ca="1" si="4">IFERROR(NOW()-F234,"-")</f>
        <v>45964.43753541667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45964.43753541667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45964.43753541667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45964.43753541667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45964.43753541667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45964.43753541667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45964.43753541667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45964.43753541667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45964.43753541667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45964.43753541667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45964.43753541667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45964.43753541667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45964.43753541667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45964.43753541667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45964.43753541667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45964.43753541667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45964.43753541667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45964.43753541667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45964.43753541667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45964.43753541667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45964.43753541667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45964.43753541667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45964.43753541667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45964.43753541667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45964.43753541667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45964.43753541667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45964.43753541667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45964.43753541667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45964.43753541667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45964.43753541667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45964.43753541667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45964.43753541667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45964.43753541667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45964.43753541667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45964.43753541667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45964.43753541667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45964.43753541667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45964.43753541667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45964.43753541667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45964.43753541667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45964.43753541667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45964.43753541667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45964.43753541667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45964.43753541667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45964.43753541667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45964.43753541667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45964.43753541667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45964.43753541667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45964.43753541667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45964.43753541667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45964.43753541667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45964.43753541667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45964.43753541667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45964.43753541667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45964.43753541667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45964.43753541667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45964.43753541667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45964.43753541667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45964.43753541667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45964.43753541667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45964.43753541667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45964.43753541667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45964.43753541667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45964.43753541667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ref="G298:G361" ca="1" si="5">IFERROR(NOW()-F298,"-")</f>
        <v>45964.43753541667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45964.43753541667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45964.43753541667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45964.43753541667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45964.43753541667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45964.43753541667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45964.43753541667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45964.43753541667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45964.43753541667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45964.43753541667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45964.43753541667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45964.43753541667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45964.43753541667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45964.43753541667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45964.43753541667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45964.43753541667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45964.43753541667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45964.43753541667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45964.43753541667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45964.43753541667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45964.43753541667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45964.43753541667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45964.43753541667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45964.43753541667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45964.43753541667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45964.43753541667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45964.43753541667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45964.43753541667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45964.43753541667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45964.43753541667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45964.43753541667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45964.43753541667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45964.43753541667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45964.43753541667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45964.43753541667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45964.43753541667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45964.43753541667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45964.43753541667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45964.43753541667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45964.43753541667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45964.43753541667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45964.43753541667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45964.43753541667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45964.43753541667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45964.43753541667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45964.43753541667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45964.43753541667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45964.43753541667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45964.43753541667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45964.43753541667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45964.43753541667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45964.43753541667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45964.43753541667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45964.43753541667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45964.43753541667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45964.43753541667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45964.43753541667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45964.43753541667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45964.43753541667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45964.43753541667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45964.43753541667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45964.43753541667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45964.43753541667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45964.43753541667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ref="G362:G425" ca="1" si="6">IFERROR(NOW()-F362,"-")</f>
        <v>45964.43753541667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45964.43753541667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45964.43753541667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45964.43753541667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45964.43753541667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45964.43753541667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45964.43753541667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45964.43753541667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45964.43753541667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45964.43753541667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45964.43753541667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45964.43753541667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45964.43753541667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45964.43753541667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45964.43753541667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45964.43753541667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45964.43753541667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45964.43753541667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45964.43753541667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45964.43753541667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45964.43753541667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45964.43753541667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45964.43753541667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45964.43753541667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45964.43753541667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45964.43753541667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45964.43753541667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45964.43753541667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45964.43753541667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45964.43753541667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45964.43753541667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45964.43753541667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45964.43753541667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45964.43753541667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45964.43753541667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45964.43753541667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45964.43753541667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45964.43753541667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45964.43753541667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45964.43753541667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45964.43753541667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45964.43753541667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45964.43753541667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45964.43753541667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45964.43753541667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45964.43753541667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45964.43753541667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45964.43753541667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45964.43753541667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45964.43753541667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45964.43753541667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45964.43753541667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45964.43753541667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45964.43753541667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45964.43753541667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45964.43753541667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45964.43753541667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45964.43753541667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45964.43753541667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45964.43753541667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45964.43753541667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45964.43753541667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45964.43753541667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45964.43753541667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ref="G426:G489" ca="1" si="7">IFERROR(NOW()-F426,"-")</f>
        <v>45964.43753541667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45964.43753541667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45964.43753541667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45964.43753541667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45964.43753541667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45964.43753541667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45964.43753541667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45964.43753541667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45964.43753541667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45964.43753541667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45964.43753541667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45964.43753541667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45964.43753541667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45964.43753541667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45964.43753541667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45964.43753541667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45964.43753541667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45964.43753541667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45964.43753541667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45964.43753541667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45964.43753541667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45964.43753541667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45964.43753541667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45964.43753541667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45964.43753541667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45964.43753541667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45964.43753541667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45964.43753541667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45964.43753541667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45964.43753541667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45964.43753541667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45964.43753541667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45964.43753541667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45964.43753541667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45964.43753541667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45964.43753541667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45964.43753541667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45964.43753541667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45964.43753541667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45964.43753541667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45964.43753541667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45964.43753541667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45964.43753541667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45964.43753541667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45964.43753541667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45964.43753541667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45964.43753541667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45964.43753541667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45964.43753541667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45964.43753541667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45964.43753541667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45964.43753541667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45964.43753541667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45964.43753541667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45964.43753541667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45964.43753541667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45964.43753541667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45964.43753541667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45964.43753541667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45964.43753541667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45964.43753541667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45964.43753541667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45964.43753541667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45964.43753541667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ref="G490:G553" ca="1" si="8">IFERROR(NOW()-F490,"-")</f>
        <v>45964.43753541667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45964.43753541667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45964.43753541667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45964.43753541667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45964.43753541667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45964.43753541667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45964.43753541667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45964.43753541667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45964.43753541667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45964.43753541667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45964.43753541667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45964.43753541667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45964.43753541667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45964.43753541667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45964.43753541667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45964.43753541667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45964.43753541667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45964.43753541667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45964.43753541667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45964.43753541667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45964.43753541667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45964.43753541667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45964.43753541667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45964.43753541667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45964.43753541667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45964.43753541667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45964.43753541667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45964.43753541667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45964.43753541667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45964.43753541667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45964.43753541667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45964.43753541667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45964.43753541667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45964.43753541667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45964.43753541667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45964.43753541667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45964.43753541667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45964.43753541667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45964.43753541667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45964.43753541667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45964.43753541667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45964.43753541667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45964.43753541667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45964.43753541667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45964.43753541667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45964.43753541667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45964.43753541667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45964.43753541667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45964.43753541667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45964.43753541667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45964.43753541667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45964.43753541667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45964.43753541667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45964.43753541667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45964.43753541667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45964.43753541667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45964.43753541667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45964.43753541667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45964.43753541667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45964.43753541667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45964.43753541667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45964.43753541667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45964.43753541667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45964.43753541667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ref="G554:G617" ca="1" si="9">IFERROR(NOW()-F554,"-")</f>
        <v>45964.43753541667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45964.43753541667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45964.43753541667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45964.43753541667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45964.43753541667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45964.43753541667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45964.43753541667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45964.43753541667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45964.43753541667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45964.43753541667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45964.43753541667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45964.43753541667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45964.43753541667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45964.43753541667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45964.43753541667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45964.43753541667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45964.43753541667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45964.43753541667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45964.43753541667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45964.43753541667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45964.43753541667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45964.43753541667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45964.43753541667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45964.43753541667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45964.43753541667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45964.43753541667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45964.43753541667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45964.43753541667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45964.43753541667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45964.43753541667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45964.43753541667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45964.43753541667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45964.43753541667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45964.43753541667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45964.43753541667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45964.43753541667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45964.43753541667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45964.43753541667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45964.43753541667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45964.43753541667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45964.43753541667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45964.43753541667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45964.43753541667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45964.43753541667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45964.43753541667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45964.43753541667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45964.43753541667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45964.43753541667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45964.43753541667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45964.43753541667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45964.43753541667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45964.43753541667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45964.43753541667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45964.43753541667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45964.43753541667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45964.43753541667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45964.43753541667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45964.43753541667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45964.43753541667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45964.43753541667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45964.43753541667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45964.43753541667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45964.43753541667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45964.43753541667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ref="G618:G681" ca="1" si="10">IFERROR(NOW()-F618,"-")</f>
        <v>45964.43753541667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45964.43753541667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45964.43753541667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45964.43753541667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45964.43753541667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45964.43753541667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45964.43753541667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45964.43753541667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45964.43753541667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45964.43753541667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45964.43753541667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45964.43753541667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45964.43753541667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45964.43753541667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45964.43753541667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45964.43753541667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45964.43753541667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45964.43753541667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45964.43753541667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45964.43753541667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45964.43753541667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45964.43753541667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45964.43753541667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45964.43753541667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45964.43753541667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45964.43753541667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45964.43753541667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45964.43753541667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45964.43753541667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45964.43753541667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45964.43753541667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45964.43753541667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45964.43753541667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45964.43753541667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45964.43753541667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45964.43753541667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45964.43753541667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45964.43753541667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45964.43753541667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45964.43753541667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45964.43753541667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45964.43753541667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45964.43753541667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45964.43753541667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45964.43753541667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45964.43753541667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45964.43753541667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45964.43753541667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45964.43753541667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45964.43753541667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45964.43753541667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45964.43753541667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45964.43753541667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45964.43753541667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45964.43753541667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45964.43753541667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45964.43753541667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45964.43753541667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45964.43753541667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45964.43753541667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45964.43753541667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45964.43753541667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45964.43753541667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45964.43753541667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ref="G682:G745" ca="1" si="11">IFERROR(NOW()-F682,"-")</f>
        <v>45964.43753541667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45964.43753541667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45964.43753541667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45964.43753541667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45964.43753541667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45964.43753541667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45964.43753541667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45964.43753541667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45964.43753541667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45964.43753541667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45964.43753541667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45964.43753541667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45964.43753541667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45964.43753541667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45964.43753541667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45964.43753541667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45964.43753541667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45964.43753541667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45964.43753541667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45964.43753541667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45964.43753541667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45964.43753541667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45964.43753541667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45964.43753541667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45964.43753541667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45964.43753541667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45964.43753541667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45964.43753541667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45964.43753541667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45964.43753541667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45964.43753541667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45964.43753541667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45964.43753541667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45964.43753541667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45964.43753541667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45964.43753541667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45964.43753541667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45964.43753541667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45964.43753541667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45964.43753541667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45964.43753541667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45964.43753541667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45964.43753541667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45964.43753541667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45964.43753541667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45964.43753541667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45964.43753541667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45964.43753541667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45964.43753541667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45964.43753541667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45964.43753541667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45964.43753541667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45964.43753541667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45964.43753541667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45964.43753541667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45964.43753541667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45964.43753541667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45964.43753541667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45964.43753541667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45964.43753541667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45964.43753541667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45964.43753541667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45964.43753541667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45964.43753541667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ref="G746:G809" ca="1" si="12">IFERROR(NOW()-F746,"-")</f>
        <v>45964.43753541667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45964.43753541667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45964.43753541667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45964.43753541667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45964.43753541667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45964.43753541667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45964.43753541667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45964.43753541667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45964.43753541667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45964.43753541667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45964.43753541667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45964.43753541667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45964.43753541667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45964.43753541667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45964.43753541667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45964.43753541667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45964.43753541667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45964.43753541667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45964.43753541667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45964.43753541667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45964.43753541667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45964.43753541667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45964.43753541667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45964.43753541667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45964.43753541667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45964.43753541667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45964.43753541667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45964.43753541667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45964.43753541667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45964.43753541667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45964.43753541667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45964.43753541667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45964.43753541667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45964.43753541667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45964.43753541667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45964.43753541667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45964.43753541667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45964.43753541667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45964.43753541667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45964.43753541667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45964.43753541667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45964.43753541667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45964.43753541667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45964.43753541667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45964.43753541667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45964.43753541667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45964.43753541667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45964.43753541667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45964.43753541667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45964.43753541667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45964.43753541667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45964.43753541667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45964.43753541667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45964.43753541667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45964.43753541667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45964.43753541667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45964.43753541667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45964.43753541667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45964.43753541667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45964.43753541667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45964.43753541667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45964.43753541667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45964.43753541667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45964.43753541667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ref="G810:G873" ca="1" si="13">IFERROR(NOW()-F810,"-")</f>
        <v>45964.43753541667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45964.43753541667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45964.43753541667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45964.43753541667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45964.43753541667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45964.43753541667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45964.43753541667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45964.43753541667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45964.43753541667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45964.43753541667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45964.43753541667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45964.43753541667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45964.43753541667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45964.43753541667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45964.43753541667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45964.43753541667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45964.43753541667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45964.43753541667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45964.43753541667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45964.43753541667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45964.43753541667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45964.43753541667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45964.43753541667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45964.43753541667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45964.43753541667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45964.43753541667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45964.43753541667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45964.43753541667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45964.43753541667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45964.43753541667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45964.43753541667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45964.43753541667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45964.43753541667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45964.43753541667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45964.43753541667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45964.43753541667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45964.43753541667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45964.43753541667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45964.43753541667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45964.43753541667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45964.43753541667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45964.43753541667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45964.43753541667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45964.43753541667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45964.43753541667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45964.43753541667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45964.43753541667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45964.43753541667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45964.43753541667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45964.43753541667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45964.43753541667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45964.43753541667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45964.43753541667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45964.43753541667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45964.43753541667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45964.43753541667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45964.43753541667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45964.43753541667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45964.43753541667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45964.43753541667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45964.43753541667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45964.43753541667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45964.43753541667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45964.43753541667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ref="G874:G937" ca="1" si="14">IFERROR(NOW()-F874,"-")</f>
        <v>45964.43753541667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45964.43753541667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45964.43753541667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45964.43753541667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45964.43753541667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45964.43753541667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45964.43753541667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45964.43753541667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45964.43753541667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45964.43753541667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45964.43753541667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45964.43753541667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45964.43753541667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45964.43753541667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45964.43753541667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45964.43753541667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45964.43753541667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45964.43753541667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45964.43753541667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45964.43753541667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45964.43753541667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45964.43753541667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45964.43753541667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45964.43753541667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45964.43753541667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45964.43753541667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45964.43753541667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45964.43753541667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45964.43753541667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45964.43753541667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45964.43753541667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45964.43753541667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45964.43753541667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45964.43753541667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45964.43753541667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45964.43753541667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45964.43753541667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45964.43753541667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45964.43753541667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45964.43753541667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45964.43753541667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45964.43753541667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45964.43753541667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45964.43753541667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45964.43753541667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45964.43753541667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45964.43753541667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45964.43753541667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45964.43753541667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45964.43753541667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45964.43753541667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45964.43753541667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45964.43753541667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45964.43753541667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45964.43753541667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45964.43753541667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45964.43753541667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45964.43753541667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45964.43753541667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45964.43753541667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45964.43753541667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45964.43753541667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45964.43753541667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45964.43753541667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ref="G938:G1001" ca="1" si="15">IFERROR(NOW()-F938,"-")</f>
        <v>45964.43753541667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45964.43753541667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45964.43753541667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45964.43753541667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45964.43753541667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45964.43753541667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45964.43753541667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45964.43753541667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45964.43753541667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45964.43753541667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45964.43753541667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45964.43753541667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45964.43753541667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45964.43753541667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45964.43753541667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45964.43753541667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45964.43753541667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45964.43753541667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45964.43753541667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45964.43753541667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45964.43753541667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45964.43753541667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45964.43753541667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45964.43753541667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45964.43753541667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45964.43753541667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45964.43753541667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45964.43753541667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45964.43753541667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45964.43753541667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45964.43753541667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45964.43753541667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45964.43753541667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45964.43753541667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45964.43753541667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45964.43753541667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45964.43753541667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45964.43753541667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45964.43753541667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45964.43753541667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45964.43753541667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45964.43753541667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45964.43753541667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45964.43753541667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45964.43753541667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45964.43753541667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45964.43753541667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45964.43753541667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45964.43753541667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45964.43753541667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45964.43753541667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45964.43753541667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45964.43753541667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45964.43753541667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45964.43753541667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45964.43753541667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45964.43753541667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45964.43753541667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45964.43753541667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45964.43753541667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45964.43753541667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45964.43753541667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45964.43753541667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45964.43753541667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ref="G1002:G1065" ca="1" si="16">IFERROR(NOW()-F1002,"-")</f>
        <v>45964.43753541667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45964.43753541667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45964.43753541667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45964.43753541667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45964.43753541667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45964.43753541667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45964.43753541667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45964.43753541667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45964.43753541667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45964.43753541667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45964.43753541667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45964.43753541667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45964.43753541667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45964.43753541667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45964.43753541667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45964.43753541667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45964.43753541667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45964.43753541667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45964.43753541667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45964.43753541667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45964.43753541667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45964.43753541667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45964.43753541667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45964.43753541667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45964.43753541667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45964.43753541667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45964.43753541667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45964.43753541667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45964.43753541667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45964.43753541667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45964.43753541667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45964.43753541667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45964.43753541667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45964.43753541667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45964.43753541667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45964.43753541667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45964.43753541667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45964.43753541667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45964.43753541667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45964.43753541667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45964.43753541667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45964.43753541667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45964.43753541667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45964.43753541667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45964.43753541667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45964.43753541667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45964.43753541667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45964.43753541667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45964.43753541667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45964.43753541667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45964.43753541667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45964.43753541667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45964.43753541667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45964.43753541667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45964.43753541667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45964.43753541667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45964.43753541667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45964.43753541667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45964.43753541667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45964.43753541667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45964.43753541667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45964.43753541667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45964.43753541667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45964.43753541667</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ref="G1066:G1080" ca="1" si="17">IFERROR(NOW()-F1066,"-")</f>
        <v>45964.43753541667</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7"/>
        <v>45964.43753541667</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ca="1" si="17"/>
        <v>45964.43753541667</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45964.43753541667</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45964.43753541667</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45964.43753541667</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45964.43753541667</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45964.43753541667</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45964.43753541667</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45964.43753541667</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45964.43753541667</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45964.43753541667</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45964.43753541667</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45964.43753541667</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45964.43753541667</v>
      </c>
      <c r="H1080" s="22"/>
      <c r="I1080" s="19" t="str">
        <f>IFERROR(VLOOKUP(D1080,DB!A:F,6,0),"")</f>
        <v/>
      </c>
      <c r="J1080" s="18" t="str">
        <f>IFERROR(VLOOKUP(D1080,DB!A:G,7,0),"")</f>
        <v/>
      </c>
      <c r="K1080" s="46"/>
      <c r="L1080" s="23" t="str">
        <f>IFERROR(VLOOKUP(D1080,DB!A:I,9,0),"")</f>
        <v/>
      </c>
    </row>
  </sheetData>
  <dataValidations count="2">
    <dataValidation allowBlank="1" showInputMessage="1" showErrorMessage="1" sqref="E1" xr:uid="{5914219A-CB83-432D-936A-CC0CB6F3982A}"/>
    <dataValidation type="list" allowBlank="1" showInputMessage="1" showErrorMessage="1" sqref="E2:E108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7"/>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260.95681782407337</v>
      </c>
      <c r="H2" s="98">
        <v>45703.474768518521</v>
      </c>
      <c r="I2" s="98" t="str">
        <f>IFERROR(VLOOKUP(D2,DB!A:F,6,0),"")</f>
        <v>SCECO</v>
      </c>
      <c r="J2" s="98" t="str">
        <f>IFERROR(VLOOKUP(D2,DB!A:G,7,0),"")</f>
        <v>Dead</v>
      </c>
      <c r="K2" s="100" t="s">
        <v>39117</v>
      </c>
      <c r="L2" s="93" t="str">
        <f>IFERROR(VLOOKUP(D2,DB!A:I,9,0),"")</f>
        <v>Latis</v>
      </c>
    </row>
    <row r="3" spans="1:16" ht="15" customHeight="1">
      <c r="A3" s="118" t="s">
        <v>39118</v>
      </c>
      <c r="B3" s="118" t="str">
        <f>IFERROR(VLOOKUP(D3,DB!A:K,11,0),"")</f>
        <v>R4</v>
      </c>
      <c r="C3" s="119">
        <v>1</v>
      </c>
      <c r="D3" s="120" t="s">
        <v>29396</v>
      </c>
      <c r="E3" s="97" t="s">
        <v>39021</v>
      </c>
      <c r="F3" s="122"/>
      <c r="G3" s="123">
        <f ca="1">IFERROR(NOW()-F3,"")</f>
        <v>45964.43753541667</v>
      </c>
      <c r="H3" s="122">
        <v>45964.353877314818</v>
      </c>
      <c r="I3" s="118" t="str">
        <f>IFERROR(VLOOKUP(D3,DB!A:F,6,0),"")</f>
        <v>SCECO</v>
      </c>
      <c r="J3" s="118" t="str">
        <f>IFERROR(VLOOKUP(D3,DB!A:G,7,0),"")</f>
        <v>Vandalized</v>
      </c>
      <c r="K3" s="124" t="s">
        <v>39119</v>
      </c>
      <c r="L3" s="120" t="str">
        <f>IFERROR(VLOOKUP(D3,DB!A:I,9,0),"")</f>
        <v>Latis</v>
      </c>
    </row>
    <row r="4" spans="1:16" ht="15" customHeight="1">
      <c r="A4" s="118" t="s">
        <v>39120</v>
      </c>
      <c r="B4" s="118" t="str">
        <f>IFERROR(VLOOKUP(D4,DB!A:K,11,0),"")</f>
        <v>R4</v>
      </c>
      <c r="C4" s="119">
        <v>2</v>
      </c>
      <c r="D4" s="120" t="s">
        <v>37725</v>
      </c>
      <c r="E4" s="97" t="s">
        <v>39021</v>
      </c>
      <c r="F4" s="122">
        <v>45964.391423611109</v>
      </c>
      <c r="G4" s="123">
        <f ca="1">IFERROR(NOW()-F4,"")</f>
        <v>4.6111805560940411E-2</v>
      </c>
      <c r="H4" s="122">
        <v>45964.380046296297</v>
      </c>
      <c r="I4" s="118" t="str">
        <f>IFERROR(VLOOKUP(D4,DB!A:F,6,0),"")</f>
        <v>SCECO</v>
      </c>
      <c r="J4" s="118" t="str">
        <f>IFERROR(VLOOKUP(D4,DB!A:G,7,0),"")</f>
        <v>Dead+Dead</v>
      </c>
      <c r="K4" s="124" t="s">
        <v>39121</v>
      </c>
      <c r="L4" s="120" t="str">
        <f>IFERROR(VLOOKUP(D4,DB!A:I,9,0),"")</f>
        <v>Latis</v>
      </c>
    </row>
    <row r="5" spans="1:16" ht="15" customHeight="1">
      <c r="A5" s="118"/>
      <c r="B5" s="118" t="str">
        <f>IFERROR(VLOOKUP(D5,DB!A:K,11,0),"")</f>
        <v/>
      </c>
      <c r="C5" s="119"/>
      <c r="D5" s="120"/>
      <c r="E5" s="97"/>
      <c r="F5" s="122"/>
      <c r="G5" s="123">
        <f ca="1">IFERROR(NOW()-F5,"")</f>
        <v>45964.43753541667</v>
      </c>
      <c r="H5" s="122"/>
      <c r="I5" s="118" t="str">
        <f>IFERROR(VLOOKUP(D5,DB!A:F,6,0),"")</f>
        <v/>
      </c>
      <c r="J5" s="118" t="str">
        <f>IFERROR(VLOOKUP(D5,DB!A:G,7,0),"")</f>
        <v/>
      </c>
      <c r="K5" s="124"/>
      <c r="L5" s="120" t="str">
        <f>IFERROR(VLOOKUP(D5,DB!A:I,9,0),"")</f>
        <v/>
      </c>
    </row>
    <row r="6" spans="1:16" ht="15" customHeight="1">
      <c r="A6" s="118"/>
      <c r="B6" s="118" t="str">
        <f>IFERROR(VLOOKUP(D6,DB!A:K,11,0),"")</f>
        <v/>
      </c>
      <c r="C6" s="119"/>
      <c r="D6" s="120"/>
      <c r="E6" s="97"/>
      <c r="F6" s="122"/>
      <c r="G6" s="123">
        <f ca="1">IFERROR(NOW()-F6,"")</f>
        <v>45964.43753541667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45964.43753541667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45964.43753541667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45964.43753541667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45964.43753541667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45964.43753541667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45964.43753541667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45964.43753541667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45964.43753541667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121"/>
      <c r="F15" s="122"/>
      <c r="G15" s="123">
        <f ca="1">IFERROR(NOW()-F15,"")</f>
        <v>45964.43753541667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121"/>
      <c r="F16" s="122"/>
      <c r="G16" s="123">
        <f ca="1">IFERROR(NOW()-F16,"")</f>
        <v>45964.43753541667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121"/>
      <c r="F17" s="122"/>
      <c r="G17" s="123">
        <f ca="1">IFERROR(NOW()-F17,"")</f>
        <v>45964.43753541667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121"/>
      <c r="F18" s="122"/>
      <c r="G18" s="123">
        <f ca="1">IFERROR(NOW()-F18,"")</f>
        <v>45964.43753541667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121"/>
      <c r="F19" s="122"/>
      <c r="G19" s="123">
        <f ca="1">IFERROR(NOW()-F19,"")</f>
        <v>45964.43753541667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121"/>
      <c r="F20" s="122"/>
      <c r="G20" s="123">
        <f ca="1">IFERROR(NOW()-F20,"")</f>
        <v>45964.43753541667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93"/>
      <c r="E21" s="121"/>
      <c r="F21" s="122"/>
      <c r="G21" s="123">
        <f ca="1">IFERROR(NOW()-F21,"")</f>
        <v>45964.43753541667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121"/>
      <c r="F22" s="122"/>
      <c r="G22" s="123">
        <f ca="1">IFERROR(NOW()-F22,"")</f>
        <v>45964.43753541667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121"/>
      <c r="F23" s="122"/>
      <c r="G23" s="123">
        <f ca="1">IFERROR(NOW()-F23,"")</f>
        <v>45964.43753541667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121"/>
      <c r="F24" s="122"/>
      <c r="G24" s="123">
        <f ca="1">IFERROR(NOW()-F24,"")</f>
        <v>45964.43753541667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121"/>
      <c r="F25" s="122"/>
      <c r="G25" s="123">
        <f ca="1">IFERROR(NOW()-F25,"")</f>
        <v>45964.43753541667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121"/>
      <c r="F26" s="122"/>
      <c r="G26" s="123">
        <f ca="1">IFERROR(NOW()-F26,"")</f>
        <v>45964.43753541667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121"/>
      <c r="F27" s="122"/>
      <c r="G27" s="123">
        <f ca="1">IFERROR(NOW()-F27,"")</f>
        <v>45964.43753541667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121"/>
      <c r="F28" s="122"/>
      <c r="G28" s="123">
        <f ca="1">IFERROR(NOW()-F28,"")</f>
        <v>45964.43753541667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121"/>
      <c r="F29" s="122"/>
      <c r="G29" s="123">
        <f ca="1">IFERROR(NOW()-F29,"")</f>
        <v>45964.43753541667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121"/>
      <c r="F30" s="122"/>
      <c r="G30" s="123">
        <f ca="1">IFERROR(NOW()-F30,"")</f>
        <v>45964.43753541667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121"/>
      <c r="F31" s="122"/>
      <c r="G31" s="123">
        <f ca="1">IFERROR(NOW()-F31,"")</f>
        <v>45964.43753541667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121"/>
      <c r="F32" s="122"/>
      <c r="G32" s="123">
        <f ca="1">IFERROR(NOW()-F32,"")</f>
        <v>45964.43753541667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45964.43753541667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45964.43753541667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45964.43753541667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45964.43753541667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45964.43753541667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45964.43753541667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45964.43753541667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45964.43753541667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45964.43753541667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45964.43753541667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45964.43753541667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45964.43753541667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45964.43753541667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45964.43753541667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45964.43753541667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45964.43753541667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45964.43753541667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45964.43753541667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45964.43753541667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45964.43753541667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45964.43753541667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45964.43753541667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45964.43753541667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45964.43753541667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45964.43753541667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45964.43753541667</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45964.43753541667</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45964.43753541667</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45964.43753541667</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45964.43753541667</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45964.43753541667</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45964.43753541667</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45964.43753541667</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45964.43753541667</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45964.43753541667</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45964.43753541667</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45964.43753541667</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45964.43753541667</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45964.43753541667</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45964.43753541667</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45964.43753541667</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45964.43753541667</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45964.43753541667</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45964.43753541667</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45964.43753541667</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45964.43753541667</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45964.43753541667</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45964.43753541667</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45964.43753541667</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45964.43753541667</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45964.43753541667</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45964.43753541667</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45964.43753541667</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45964.43753541667</v>
      </c>
      <c r="H86" s="122"/>
      <c r="I86" s="118" t="str">
        <f>IFERROR(VLOOKUP(D86,DB!A:F,6,0),"")</f>
        <v/>
      </c>
      <c r="J86" s="118" t="str">
        <f>IFERROR(VLOOKUP(D86,DB!A:G,7,0),"")</f>
        <v/>
      </c>
      <c r="K86" s="124"/>
      <c r="L86" s="120" t="str">
        <f>IFERROR(VLOOKUP(D86,DB!A:I,9,0),"")</f>
        <v/>
      </c>
    </row>
    <row r="87" spans="1:12" ht="15" customHeight="1">
      <c r="A87" s="125"/>
      <c r="B87" s="125" t="str">
        <f>IFERROR(VLOOKUP(D87,DB!A:K,11,0),"")</f>
        <v/>
      </c>
      <c r="C87" s="126"/>
      <c r="D87" s="127"/>
      <c r="E87" s="128"/>
      <c r="F87" s="129"/>
      <c r="G87" s="130">
        <f ca="1">IFERROR(NOW()-F87,"")</f>
        <v>45964.43753541667</v>
      </c>
      <c r="H87" s="129"/>
      <c r="I87" s="125" t="str">
        <f>IFERROR(VLOOKUP(D87,DB!A:F,6,0),"")</f>
        <v/>
      </c>
      <c r="J87" s="125" t="str">
        <f>IFERROR(VLOOKUP(D87,DB!A:G,7,0),"")</f>
        <v/>
      </c>
      <c r="K87" s="131"/>
      <c r="L87" s="127" t="str">
        <f>IFERROR(VLOOKUP(D87,DB!A:I,9,0),"")</f>
        <v/>
      </c>
    </row>
  </sheetData>
  <dataValidations count="2">
    <dataValidation allowBlank="1" showInputMessage="1" showErrorMessage="1" sqref="E1" xr:uid="{A4F81451-56CC-4543-9497-104C4E44EE4B}"/>
    <dataValidation type="list" allowBlank="1" showInputMessage="1" showErrorMessage="1" sqref="E2:E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68"/>
  <sheetViews>
    <sheetView tabSelected="1" workbookViewId="0">
      <selection activeCell="D6" sqref="D6"/>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39122</v>
      </c>
      <c r="B2" s="37" t="str">
        <f>IFERROR(VLOOKUP(D2,DB!A:K,11,0),"")</f>
        <v>R5</v>
      </c>
      <c r="C2" s="37">
        <v>3</v>
      </c>
      <c r="D2" s="117" t="s">
        <v>36011</v>
      </c>
      <c r="E2" s="37" t="s">
        <v>39021</v>
      </c>
      <c r="F2" s="38">
        <v>45891.832060185188</v>
      </c>
      <c r="G2" s="143">
        <f ca="1">IFERROR(NOW()-F2,"")</f>
        <v>72.60547523148125</v>
      </c>
      <c r="H2" s="38">
        <v>45891.790393518517</v>
      </c>
      <c r="I2" s="37" t="str">
        <f>IFERROR(VLOOKUP(D2,DB!A:F,6,0),"")</f>
        <v>Generator-SG</v>
      </c>
      <c r="J2" s="37" t="str">
        <f>IFERROR(VLOOKUP(D2,DB!A:G,7,0),"")</f>
        <v>Vandalized</v>
      </c>
      <c r="K2" s="37" t="s">
        <v>39123</v>
      </c>
      <c r="L2" s="37" t="str">
        <f>IFERROR(VLOOKUP(D2,DB!A:I,9,0),"")</f>
        <v>Latis</v>
      </c>
      <c r="M2" s="116"/>
    </row>
    <row r="3" spans="1:13" ht="30.75">
      <c r="A3" s="37" t="s">
        <v>39124</v>
      </c>
      <c r="B3" s="37" t="str">
        <f>IFERROR(VLOOKUP(D3,DB!A:K,11,0),"")</f>
        <v>R5</v>
      </c>
      <c r="C3" s="37">
        <v>1</v>
      </c>
      <c r="D3" s="37" t="s">
        <v>33268</v>
      </c>
      <c r="E3" s="37" t="s">
        <v>39102</v>
      </c>
      <c r="F3" s="38">
        <v>45926.188877314817</v>
      </c>
      <c r="G3" s="143">
        <f t="shared" ref="G3" ca="1" si="0">IFERROR(NOW()-F3,"")</f>
        <v>38.248658101852925</v>
      </c>
      <c r="H3" s="38">
        <v>45926.158159722225</v>
      </c>
      <c r="I3" s="37" t="str">
        <f>IFERROR(VLOOKUP(D3,DB!A:F,6,0),"")</f>
        <v>SCECO</v>
      </c>
      <c r="J3" s="37" t="str">
        <f>IFERROR(VLOOKUP(D3,DB!A:G,7,0),"")</f>
        <v>Good</v>
      </c>
      <c r="K3" s="37" t="s">
        <v>39125</v>
      </c>
      <c r="L3" s="37" t="str">
        <f>IFERROR(VLOOKUP(D3,DB!A:I,9,0),"")</f>
        <v>Latis</v>
      </c>
      <c r="M3" s="116"/>
    </row>
    <row r="4" spans="1:13" ht="48" customHeight="1">
      <c r="A4" s="151" t="s">
        <v>39126</v>
      </c>
      <c r="B4" s="151" t="str">
        <f>IFERROR(VLOOKUP(D4,DB!A:K,11,0),"")</f>
        <v>R5</v>
      </c>
      <c r="C4" s="151">
        <v>1</v>
      </c>
      <c r="D4" s="151" t="s">
        <v>34758</v>
      </c>
      <c r="E4" s="151" t="s">
        <v>39102</v>
      </c>
      <c r="F4" s="152">
        <v>45948.661111111112</v>
      </c>
      <c r="G4" s="153">
        <f ca="1">IFERROR(NOW()-F4,"")</f>
        <v>15.776424305557157</v>
      </c>
      <c r="H4" s="152">
        <v>45948.661111111112</v>
      </c>
      <c r="I4" s="151" t="str">
        <f>IFERROR(VLOOKUP(D4,DB!A:F,6,0),"")</f>
        <v>SCECO</v>
      </c>
      <c r="J4" s="151" t="str">
        <f>IFERROR(VLOOKUP(D4,DB!A:G,7,0),"")</f>
        <v>Dead</v>
      </c>
      <c r="K4" s="151" t="s">
        <v>39127</v>
      </c>
      <c r="L4" s="151" t="str">
        <f>IFERROR(VLOOKUP(D4,DB!A:I,9,0),"")</f>
        <v>Latis</v>
      </c>
    </row>
    <row r="5" spans="1:13" ht="15">
      <c r="A5" s="151"/>
      <c r="B5" s="151" t="str">
        <f>IFERROR(VLOOKUP(D5,DB!A:K,11,0),"")</f>
        <v/>
      </c>
      <c r="C5" s="151"/>
      <c r="D5" s="174"/>
      <c r="E5" s="151"/>
      <c r="F5" s="152"/>
      <c r="G5" s="153">
        <f ca="1">IFERROR(NOW()-F5,"")</f>
        <v>45964.43753541667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45964.43753541667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45964.43753541667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45964.43753541667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45964.43753541667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45964.43753541667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45964.43753541667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45964.43753541667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45964.43753541667</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45964.43753541667</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45964.43753541667</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45964.43753541667</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45964.43753541667</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45964.43753541667</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45964.43753541667</v>
      </c>
      <c r="H19" s="152"/>
      <c r="I19" s="151" t="str">
        <f>IFERROR(VLOOKUP(D19,DB!A:F,6,0),"")</f>
        <v/>
      </c>
      <c r="J19" s="151" t="str">
        <f>IFERROR(VLOOKUP(D19,DB!A:G,7,0),"")</f>
        <v/>
      </c>
      <c r="K19" s="151"/>
      <c r="L19" s="151" t="str">
        <f>IFERROR(VLOOKUP(D19,DB!A:I,9,0),"")</f>
        <v/>
      </c>
    </row>
    <row r="20" spans="1:12" ht="15">
      <c r="A20" s="151"/>
      <c r="B20" s="151" t="str">
        <f>IFERROR(VLOOKUP(D20,DB!A:K,11,0),"")</f>
        <v/>
      </c>
      <c r="C20" s="151"/>
      <c r="D20"/>
      <c r="E20" s="151"/>
      <c r="F20" s="152"/>
      <c r="G20" s="153">
        <f ca="1">IFERROR(NOW()-F20,"")</f>
        <v>45964.43753541667</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45964.43753541667</v>
      </c>
      <c r="H21" s="152"/>
      <c r="I21" s="151" t="str">
        <f>IFERROR(VLOOKUP(D21,DB!A:F,6,0),"")</f>
        <v/>
      </c>
      <c r="J21" s="151" t="str">
        <f>IFERROR(VLOOKUP(D21,DB!A:G,7,0),"")</f>
        <v/>
      </c>
      <c r="K21" s="151"/>
      <c r="L21" s="151" t="str">
        <f>IFERROR(VLOOKUP(D21,DB!A:I,9,0),"")</f>
        <v/>
      </c>
    </row>
    <row r="22" spans="1:12" ht="15">
      <c r="A22" s="151"/>
      <c r="B22" s="151" t="str">
        <f>IFERROR(VLOOKUP(D22,DB!A:K,11,0),"")</f>
        <v/>
      </c>
      <c r="C22" s="151"/>
      <c r="D22"/>
      <c r="E22" s="151"/>
      <c r="F22" s="152"/>
      <c r="G22" s="153">
        <f ca="1">IFERROR(NOW()-F22,"")</f>
        <v>45964.43753541667</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45964.43753541667</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45964.43753541667</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45964.43753541667</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45964.43753541667</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45964.43753541667</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45964.43753541667</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45964.43753541667</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45964.43753541667</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45964.43753541667</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45964.43753541667</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45964.43753541667</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45964.43753541667</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45964.43753541667</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45964.43753541667</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45964.43753541667</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45964.43753541667</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45964.43753541667</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45964.43753541667</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45964.43753541667</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45964.43753541667</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45964.43753541667</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45964.43753541667</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45964.43753541667</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45964.43753541667</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45964.43753541667</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45964.43753541667</v>
      </c>
      <c r="H48" s="152"/>
      <c r="I48" s="151" t="str">
        <f>IFERROR(VLOOKUP(D48,DB!A:F,6,0),"")</f>
        <v/>
      </c>
      <c r="J48" s="151" t="str">
        <f>IFERROR(VLOOKUP(D48,DB!A:G,7,0),"")</f>
        <v/>
      </c>
      <c r="K48" s="151"/>
      <c r="L48" s="151" t="str">
        <f>IFERROR(VLOOKUP(D48,DB!A:I,9,0),"")</f>
        <v/>
      </c>
    </row>
    <row r="49" spans="1:12" ht="15">
      <c r="A49" s="157"/>
      <c r="B49" s="157" t="str">
        <f>IFERROR(VLOOKUP(D49,DB!A:K,11,0),"")</f>
        <v/>
      </c>
      <c r="C49" s="157"/>
      <c r="D49" s="157"/>
      <c r="E49" s="157"/>
      <c r="F49" s="158"/>
      <c r="G49" s="159">
        <f ca="1">IFERROR(NOW()-F49,"")</f>
        <v>45964.43753541667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45964.43753541667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45964.43753541667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45964.43753541667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45964.43753541667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45964.43753541667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45964.43753541667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45964.43753541667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45964.43753541667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45964.43753541667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45964.43753541667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45964.43753541667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45964.43753541667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45964.43753541667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45964.43753541667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45964.43753541667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45964.43753541667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45964.43753541667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45964.43753541667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45964.43753541667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45964.43753541667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45964.43753541667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45964.43753541667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45964.43753541667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45964.43753541667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45964.43753541667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45964.43753541667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45964.43753541667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45964.43753541667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45964.43753541667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45964.43753541667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45964.43753541667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45964.43753541667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45964.43753541667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45964.43753541667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45964.43753541667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45964.43753541667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45964.43753541667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45964.43753541667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45964.43753541667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45964.43753541667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45964.43753541667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45964.43753541667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45964.43753541667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45964.43753541667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45964.43753541667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45964.43753541667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45964.43753541667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45964.43753541667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45964.43753541667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45964.43753541667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45964.43753541667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45964.43753541667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45964.43753541667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45964.43753541667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45964.43753541667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45964.43753541667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45964.43753541667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45964.43753541667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45964.43753541667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45964.43753541667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45964.43753541667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45964.43753541667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45964.43753541667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45964.43753541667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45964.43753541667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45964.43753541667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45964.43753541667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45964.43753541667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45964.43753541667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45964.43753541667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45964.43753541667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45964.43753541667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45964.43753541667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45964.43753541667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45964.43753541667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45964.43753541667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45964.43753541667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45964.43753541667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45964.43753541667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45964.43753541667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45964.43753541667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45964.43753541667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45964.43753541667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45964.43753541667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45964.43753541667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45964.43753541667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45964.43753541667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45964.43753541667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45964.43753541667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45964.43753541667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45964.43753541667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45964.43753541667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45964.43753541667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45964.43753541667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45964.43753541667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45964.43753541667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45964.43753541667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45964.43753541667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45964.43753541667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45964.43753541667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45964.43753541667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45964.43753541667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45964.43753541667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45964.43753541667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45964.43753541667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45964.43753541667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45964.43753541667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45964.43753541667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45964.43753541667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45964.43753541667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45964.43753541667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45964.43753541667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45964.43753541667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45964.43753541667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45964.43753541667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45964.43753541667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45964.43753541667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45964.43753541667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45964.43753541667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45964.43753541667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45964.43753541667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45964.43753541667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45964.43753541667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45964.43753541667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45964.43753541667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45964.43753541667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45964.43753541667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45964.43753541667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45964.43753541667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45964.43753541667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45964.43753541667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45964.43753541667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45964.43753541667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45964.43753541667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45964.43753541667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45964.43753541667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45964.43753541667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45964.43753541667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45964.43753541667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45964.43753541667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45964.43753541667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45964.43753541667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45964.43753541667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45964.43753541667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45964.43753541667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45964.43753541667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45964.43753541667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45964.43753541667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45964.43753541667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45964.43753541667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45964.43753541667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45964.43753541667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45964.43753541667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45964.43753541667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45964.43753541667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45964.43753541667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45964.43753541667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45964.43753541667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45964.43753541667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45964.43753541667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45964.43753541667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45964.43753541667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45964.43753541667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45964.43753541667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45964.43753541667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45964.43753541667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45964.43753541667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45964.43753541667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45964.43753541667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45964.43753541667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45964.43753541667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45964.43753541667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45964.43753541667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45964.43753541667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45964.43753541667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45964.43753541667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45964.43753541667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45964.43753541667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45964.43753541667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45964.43753541667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45964.43753541667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45964.43753541667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45964.43753541667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45964.43753541667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45964.43753541667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45964.43753541667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45964.43753541667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45964.43753541667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45964.43753541667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45964.43753541667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45964.43753541667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45964.43753541667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45964.43753541667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45964.43753541667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45964.43753541667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45964.43753541667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45964.43753541667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45964.43753541667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45964.43753541667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45964.43753541667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45964.43753541667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45964.43753541667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45964.43753541667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45964.43753541667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45964.43753541667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45964.43753541667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45964.43753541667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45964.43753541667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45964.43753541667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45964.43753541667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45964.43753541667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45964.43753541667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45964.43753541667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45964.43753541667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45964.43753541667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45964.43753541667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45964.43753541667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45964.43753541667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45964.43753541667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45964.43753541667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45964.43753541667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45964.43753541667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45964.43753541667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45964.43753541667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45964.43753541667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45964.43753541667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45964.43753541667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45964.43753541667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45964.43753541667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45964.43753541667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45964.43753541667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45964.43753541667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45964.43753541667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45964.43753541667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45964.43753541667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45964.43753541667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45964.43753541667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45964.43753541667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45964.43753541667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45964.43753541667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45964.43753541667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45964.43753541667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45964.43753541667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45964.43753541667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45964.43753541667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45964.43753541667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45964.43753541667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45964.43753541667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45964.43753541667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45964.43753541667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45964.43753541667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45964.43753541667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45964.43753541667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45964.43753541667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45964.43753541667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45964.43753541667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45964.43753541667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45964.43753541667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45964.43753541667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45964.43753541667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45964.43753541667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45964.43753541667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45964.43753541667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45964.43753541667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45964.43753541667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45964.43753541667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45964.43753541667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45964.43753541667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45964.43753541667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45964.43753541667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45964.43753541667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45964.43753541667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45964.43753541667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45964.43753541667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45964.43753541667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45964.43753541667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45964.43753541667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45964.43753541667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45964.43753541667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45964.43753541667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45964.43753541667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45964.43753541667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45964.43753541667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45964.43753541667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45964.43753541667</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45964.43753541667</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45964.43753541667</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45964.43753541667</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45964.43753541667</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45964.43753541667</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45964.43753541667</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45964.43753541667</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45964.43753541667</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45964.43753541667</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45964.43753541667</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45964.43753541667</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45964.43753541667</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45964.43753541667</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45964.43753541667</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45964.43753541667</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45964.43753541667</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45964.43753541667</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45964.43753541667</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45964.43753541667</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45964.43753541667</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45964.43753541667</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45964.43753541667</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45964.43753541667</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45964.43753541667</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45964.43753541667</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45964.43753541667</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45964.43753541667</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45964.43753541667</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45964.43753541667</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45964.43753541667</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45964.43753541667</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45964.43753541667</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45964.43753541667</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45964.43753541667</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45964.43753541667</v>
      </c>
      <c r="H369" s="158"/>
      <c r="I369" s="157" t="str">
        <f>IFERROR(VLOOKUP(D369,DB!A:F,6,0),"")</f>
        <v/>
      </c>
      <c r="J369" s="157" t="str">
        <f>IFERROR(VLOOKUP(D369,DB!A:G,7,0),"")</f>
        <v/>
      </c>
      <c r="K369" s="157"/>
      <c r="L369" s="157" t="str">
        <f>IFERROR(VLOOKUP(D369,DB!A:I,9,0),"")</f>
        <v/>
      </c>
    </row>
    <row r="370" spans="1:12" ht="15"/>
    <row r="371" spans="1:12" ht="15"/>
    <row r="372" spans="1:12" ht="15"/>
    <row r="373" spans="1:12" ht="15"/>
    <row r="374" spans="1:12" ht="15"/>
    <row r="375" spans="1:12" ht="15"/>
    <row r="376" spans="1:12" ht="15"/>
    <row r="377" spans="1:12" ht="15"/>
    <row r="378" spans="1:12" ht="15"/>
    <row r="379" spans="1:12" ht="15"/>
    <row r="380" spans="1:12" ht="15"/>
    <row r="381" spans="1:12" ht="15"/>
    <row r="382" spans="1:12" ht="15"/>
    <row r="383" spans="1:12" ht="15"/>
    <row r="384" spans="1:12"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9" ht="15"/>
    <row r="480" ht="15"/>
    <row r="482" ht="15"/>
    <row r="483" ht="15"/>
    <row r="484" ht="15"/>
    <row r="485" ht="15"/>
    <row r="487" ht="15"/>
    <row r="488" ht="15"/>
    <row r="495" ht="15"/>
    <row r="496" ht="15"/>
    <row r="497" ht="15"/>
    <row r="498" ht="15"/>
    <row r="499" ht="15"/>
    <row r="500" ht="15"/>
    <row r="503" ht="15"/>
    <row r="504" ht="15"/>
    <row r="505" ht="15"/>
    <row r="506" ht="15"/>
    <row r="507" ht="15"/>
    <row r="508" ht="15"/>
    <row r="509" ht="15"/>
    <row r="510"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70" ht="15"/>
    <row r="571" ht="15"/>
    <row r="608" ht="15"/>
    <row r="609" ht="15"/>
    <row r="610" ht="15"/>
    <row r="611" ht="15"/>
    <row r="612" ht="15"/>
    <row r="613" ht="15"/>
    <row r="614" ht="15"/>
    <row r="615" ht="15"/>
    <row r="616" ht="15"/>
    <row r="617"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2" ht="15"/>
    <row r="703"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6" ht="15"/>
    <row r="737" ht="15"/>
    <row r="907" ht="15"/>
    <row r="908" ht="15"/>
    <row r="909" ht="15"/>
    <row r="910" ht="15"/>
    <row r="911" ht="15"/>
    <row r="912" ht="15"/>
    <row r="918" ht="15"/>
    <row r="919" ht="15"/>
    <row r="920" ht="15"/>
    <row r="921" ht="15"/>
    <row r="922" ht="15"/>
    <row r="923" ht="15"/>
    <row r="924"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5" ht="15"/>
    <row r="976" ht="15"/>
    <row r="982" ht="15"/>
    <row r="983" ht="15"/>
    <row r="985" ht="15"/>
    <row r="986" ht="15"/>
    <row r="987" ht="15"/>
    <row r="988" ht="15"/>
    <row r="989" ht="15"/>
    <row r="990" ht="15"/>
    <row r="991" ht="15"/>
    <row r="993" ht="15"/>
    <row r="994" ht="15"/>
    <row r="995"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4" ht="15"/>
    <row r="1065" ht="15"/>
    <row r="1066" ht="15"/>
    <row r="1067" ht="15"/>
    <row r="1068" ht="15"/>
    <row r="1069" ht="15"/>
    <row r="1070" ht="15"/>
    <row r="1071" ht="15"/>
    <row r="1072" ht="15"/>
    <row r="1073" ht="15"/>
    <row r="1074" ht="15"/>
    <row r="1075" ht="15"/>
    <row r="1076" ht="15"/>
    <row r="1077" ht="15"/>
    <row r="1079" ht="15"/>
    <row r="1080" ht="15"/>
    <row r="1081" ht="15"/>
    <row r="1082" ht="15"/>
    <row r="1083" ht="15"/>
    <row r="1084" ht="15"/>
    <row r="1085" ht="15"/>
    <row r="1086" ht="15"/>
    <row r="1087" ht="15"/>
    <row r="1088" ht="15"/>
    <row r="1089" ht="15"/>
    <row r="1090" ht="15"/>
    <row r="1093" ht="15"/>
    <row r="1094" ht="15"/>
    <row r="1095" ht="15"/>
    <row r="1096" ht="15"/>
    <row r="1097" ht="15"/>
    <row r="1098" ht="15"/>
    <row r="1099" ht="15"/>
    <row r="1101" ht="15"/>
    <row r="1102" ht="15"/>
    <row r="1103" ht="15"/>
    <row r="1104" ht="15"/>
    <row r="1105" ht="15"/>
    <row r="1106" ht="15"/>
    <row r="1107" ht="15"/>
    <row r="1108" ht="15"/>
    <row r="1109" ht="15"/>
    <row r="1110" ht="15"/>
    <row r="1111" ht="15"/>
    <row r="1113" ht="15"/>
    <row r="1114" ht="15"/>
    <row r="1115" ht="15"/>
    <row r="1116" ht="15"/>
    <row r="1117" ht="15"/>
    <row r="1118" ht="15"/>
    <row r="1119" ht="15"/>
    <row r="1120" ht="15"/>
    <row r="1121" ht="15"/>
    <row r="1122" ht="15"/>
    <row r="1130" ht="15"/>
    <row r="1131" ht="15"/>
    <row r="1134" ht="15"/>
    <row r="1135" ht="15"/>
    <row r="1136" ht="15"/>
    <row r="1137" ht="15"/>
    <row r="1138" ht="15"/>
    <row r="1139" ht="15"/>
    <row r="1140" ht="15"/>
    <row r="1141" ht="15"/>
    <row r="1144" ht="15"/>
    <row r="1145" ht="15"/>
    <row r="1146" ht="15"/>
    <row r="1147" ht="15"/>
    <row r="1148" ht="15"/>
    <row r="1149" ht="15"/>
    <row r="1150" ht="15"/>
    <row r="1151" ht="15"/>
    <row r="1152" ht="15"/>
    <row r="1153" ht="15"/>
    <row r="1154" ht="15"/>
    <row r="1155" ht="15"/>
    <row r="1157" ht="15"/>
    <row r="1158" ht="15"/>
    <row r="1159" ht="15"/>
    <row r="1162" ht="15"/>
    <row r="1164" ht="15"/>
    <row r="1166" ht="15"/>
    <row r="1169" ht="15"/>
    <row r="1170" ht="15"/>
    <row r="1171" ht="15"/>
    <row r="1173" ht="15"/>
    <row r="1175" ht="15"/>
    <row r="1176" ht="15"/>
    <row r="1177" ht="15"/>
    <row r="1178" ht="15"/>
    <row r="1179" ht="15"/>
    <row r="1181" ht="15"/>
    <row r="1182" ht="15"/>
    <row r="1183" ht="15"/>
    <row r="1184" ht="15"/>
    <row r="1186" ht="15"/>
    <row r="1188" ht="15"/>
    <row r="1189" ht="15"/>
    <row r="1191" ht="15"/>
    <row r="1192" ht="15"/>
    <row r="1193" ht="15"/>
    <row r="1194" ht="15"/>
    <row r="1196" ht="15"/>
    <row r="1198" ht="15"/>
    <row r="1199" ht="15"/>
    <row r="1200" ht="15"/>
    <row r="1201" ht="15"/>
    <row r="1203" ht="15"/>
    <row r="1204" ht="15"/>
    <row r="1205" ht="15"/>
    <row r="1206" ht="15"/>
    <row r="1207" ht="15"/>
    <row r="1208" ht="15"/>
    <row r="1209" ht="15"/>
    <row r="1212" ht="15"/>
    <row r="1214" ht="15"/>
    <row r="1215" ht="15"/>
    <row r="1216" ht="15"/>
    <row r="1217" ht="15"/>
    <row r="1218" ht="15"/>
    <row r="1219" ht="15"/>
    <row r="1220" ht="15"/>
    <row r="1221" ht="15"/>
    <row r="1224" ht="15"/>
    <row r="1225" ht="15"/>
    <row r="1227" ht="15"/>
    <row r="1229" ht="15"/>
    <row r="1230" ht="15"/>
    <row r="1231" ht="15"/>
    <row r="1232" ht="15"/>
    <row r="1233" ht="15"/>
    <row r="1237" ht="15"/>
    <row r="1238" ht="15"/>
    <row r="1240" ht="15"/>
    <row r="1241" ht="15"/>
    <row r="1244" ht="15"/>
    <row r="1245" ht="15"/>
    <row r="1249" ht="15"/>
    <row r="1256" ht="15"/>
    <row r="1258" ht="15"/>
    <row r="1259" ht="15"/>
    <row r="1260" ht="15"/>
    <row r="1267" ht="15"/>
    <row r="1268" ht="15"/>
  </sheetData>
  <dataValidations count="2">
    <dataValidation allowBlank="1" showInputMessage="1" showErrorMessage="1" sqref="E1" xr:uid="{920C6338-E771-4DAE-8C89-92A9093EA4DE}"/>
    <dataValidation type="list" allowBlank="1" showInputMessage="1" showErrorMessage="1" sqref="E2:E36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5"/>
  <sheetViews>
    <sheetView workbookViewId="0">
      <selection activeCell="K7" sqref="K7"/>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68" t="s">
        <v>39128</v>
      </c>
      <c r="B2" s="169" t="str">
        <f>IFERROR(VLOOKUP(D2,DB!A:K,11,0),"")</f>
        <v>R6</v>
      </c>
      <c r="C2" s="170">
        <v>1</v>
      </c>
      <c r="D2" s="169" t="s">
        <v>30770</v>
      </c>
      <c r="E2" s="102" t="s">
        <v>39021</v>
      </c>
      <c r="F2" s="175">
        <v>45964.139004629629</v>
      </c>
      <c r="G2" s="115">
        <f t="shared" ref="G2:G15" ca="1" si="0">IFERROR(NOW()-F2,"-")</f>
        <v>0.29853078704036307</v>
      </c>
      <c r="H2" s="171">
        <v>45964.083634259259</v>
      </c>
      <c r="I2" s="169" t="str">
        <f>IFERROR(VLOOKUP(D2,DB!A:F,6,0),"")</f>
        <v>SCECO</v>
      </c>
      <c r="J2" s="169" t="str">
        <f>IFERROR(VLOOKUP(D2,DB!A:G,7,0),"")</f>
        <v>Vandalized</v>
      </c>
      <c r="K2" s="172" t="s">
        <v>39129</v>
      </c>
      <c r="L2" s="173" t="str">
        <f>IFERROR(VLOOKUP(D2,DB!A:I,9,0),"")</f>
        <v>Latis</v>
      </c>
    </row>
    <row r="3" spans="1:16383" ht="31.5" customHeight="1">
      <c r="A3" s="168"/>
      <c r="B3" s="169" t="str">
        <f>IFERROR(VLOOKUP(D3,DB!A:K,11,0),"")</f>
        <v/>
      </c>
      <c r="C3" s="170"/>
      <c r="D3" s="169"/>
      <c r="E3" s="102"/>
      <c r="F3" s="171"/>
      <c r="G3" s="115">
        <f t="shared" ca="1" si="0"/>
        <v>45964.43753541667</v>
      </c>
      <c r="H3" s="171"/>
      <c r="I3" s="169" t="str">
        <f>IFERROR(VLOOKUP(D3,DB!A:F,6,0),"")</f>
        <v/>
      </c>
      <c r="J3" s="169" t="str">
        <f>IFERROR(VLOOKUP(D3,DB!A:G,7,0),"")</f>
        <v/>
      </c>
      <c r="K3" s="172"/>
      <c r="L3" s="173" t="str">
        <f>IFERROR(VLOOKUP(D3,DB!A:I,9,0),"")</f>
        <v/>
      </c>
    </row>
    <row r="4" spans="1:16383" ht="31.5" customHeight="1">
      <c r="A4" s="168"/>
      <c r="B4" s="169" t="str">
        <f>IFERROR(VLOOKUP(D4,DB!A:K,11,0),"")</f>
        <v/>
      </c>
      <c r="C4" s="170"/>
      <c r="D4" s="169"/>
      <c r="E4" s="102"/>
      <c r="F4" s="171"/>
      <c r="G4" s="115">
        <f t="shared" ca="1" si="0"/>
        <v>45964.43753541667</v>
      </c>
      <c r="H4" s="171"/>
      <c r="I4" s="169" t="str">
        <f>IFERROR(VLOOKUP(D4,DB!A:F,6,0),"")</f>
        <v/>
      </c>
      <c r="J4" s="169" t="str">
        <f>IFERROR(VLOOKUP(D4,DB!A:G,7,0),"")</f>
        <v/>
      </c>
      <c r="K4" s="172"/>
      <c r="L4" s="173" t="str">
        <f>IFERROR(VLOOKUP(D4,DB!A:I,9,0),"")</f>
        <v/>
      </c>
    </row>
    <row r="5" spans="1:16383" ht="31.5" customHeight="1">
      <c r="A5" s="168"/>
      <c r="B5" s="169" t="str">
        <f>IFERROR(VLOOKUP(D5,DB!A:K,11,0),"")</f>
        <v/>
      </c>
      <c r="C5" s="170"/>
      <c r="D5" s="169"/>
      <c r="E5" s="102"/>
      <c r="F5" s="171"/>
      <c r="G5" s="115">
        <f t="shared" ca="1" si="0"/>
        <v>45964.43753541667</v>
      </c>
      <c r="H5" s="171"/>
      <c r="I5" s="169" t="str">
        <f>IFERROR(VLOOKUP(D5,DB!A:F,6,0),"")</f>
        <v/>
      </c>
      <c r="J5" s="169" t="str">
        <f>IFERROR(VLOOKUP(D5,DB!A:G,7,0),"")</f>
        <v/>
      </c>
      <c r="K5" s="172"/>
      <c r="L5" s="173" t="str">
        <f>IFERROR(VLOOKUP(D5,DB!A:I,9,0),"")</f>
        <v/>
      </c>
    </row>
    <row r="6" spans="1:16383" ht="31.5" customHeight="1">
      <c r="A6" s="168"/>
      <c r="B6" s="169" t="str">
        <f>IFERROR(VLOOKUP(D6,DB!A:K,11,0),"")</f>
        <v/>
      </c>
      <c r="C6" s="170"/>
      <c r="D6" s="169"/>
      <c r="E6" s="102"/>
      <c r="F6" s="171"/>
      <c r="G6" s="115">
        <f t="shared" ca="1" si="0"/>
        <v>45964.43753541667</v>
      </c>
      <c r="H6" s="171"/>
      <c r="I6" s="169" t="str">
        <f>IFERROR(VLOOKUP(D6,DB!A:F,6,0),"")</f>
        <v/>
      </c>
      <c r="J6" s="169" t="str">
        <f>IFERROR(VLOOKUP(D6,DB!A:G,7,0),"")</f>
        <v/>
      </c>
      <c r="K6" s="172"/>
      <c r="L6" s="173" t="str">
        <f>IFERROR(VLOOKUP(D6,DB!A:I,9,0),"")</f>
        <v/>
      </c>
    </row>
    <row r="7" spans="1:16383" ht="31.5" customHeight="1">
      <c r="A7" s="168"/>
      <c r="B7" s="169" t="str">
        <f>IFERROR(VLOOKUP(D7,DB!A:K,11,0),"")</f>
        <v/>
      </c>
      <c r="C7" s="170"/>
      <c r="D7" s="169"/>
      <c r="E7" s="102"/>
      <c r="F7" s="171"/>
      <c r="G7" s="115">
        <f t="shared" ca="1" si="0"/>
        <v>45964.43753541667</v>
      </c>
      <c r="H7" s="171"/>
      <c r="I7" s="169" t="str">
        <f>IFERROR(VLOOKUP(D7,DB!A:F,6,0),"")</f>
        <v/>
      </c>
      <c r="J7" s="169" t="str">
        <f>IFERROR(VLOOKUP(D7,DB!A:G,7,0),"")</f>
        <v/>
      </c>
      <c r="K7" s="172"/>
      <c r="L7" s="173" t="str">
        <f>IFERROR(VLOOKUP(D7,DB!A:I,9,0),"")</f>
        <v/>
      </c>
    </row>
    <row r="8" spans="1:16383" ht="31.5" customHeight="1">
      <c r="A8" s="168"/>
      <c r="B8" s="169" t="str">
        <f>IFERROR(VLOOKUP(D8,DB!A:K,11,0),"")</f>
        <v/>
      </c>
      <c r="C8" s="170"/>
      <c r="D8" s="169"/>
      <c r="E8" s="102"/>
      <c r="F8" s="171"/>
      <c r="G8" s="115">
        <f t="shared" ca="1" si="0"/>
        <v>45964.43753541667</v>
      </c>
      <c r="H8" s="171"/>
      <c r="I8" s="169" t="str">
        <f>IFERROR(VLOOKUP(D8,DB!A:F,6,0),"")</f>
        <v/>
      </c>
      <c r="J8" s="169" t="str">
        <f>IFERROR(VLOOKUP(D8,DB!A:G,7,0),"")</f>
        <v/>
      </c>
      <c r="K8" s="172"/>
      <c r="L8" s="173" t="str">
        <f>IFERROR(VLOOKUP(D8,DB!A:I,9,0),"")</f>
        <v/>
      </c>
    </row>
    <row r="9" spans="1:16383" ht="31.5" customHeight="1">
      <c r="A9" s="168"/>
      <c r="B9" s="169" t="str">
        <f>IFERROR(VLOOKUP(D9,DB!A:K,11,0),"")</f>
        <v/>
      </c>
      <c r="C9" s="170"/>
      <c r="D9" s="169"/>
      <c r="E9" s="102"/>
      <c r="F9" s="171"/>
      <c r="G9" s="115">
        <f t="shared" ca="1" si="0"/>
        <v>45964.43753541667</v>
      </c>
      <c r="H9" s="171"/>
      <c r="I9" s="169" t="str">
        <f>IFERROR(VLOOKUP(D9,DB!A:F,6,0),"")</f>
        <v/>
      </c>
      <c r="J9" s="169" t="str">
        <f>IFERROR(VLOOKUP(D9,DB!A:G,7,0),"")</f>
        <v/>
      </c>
      <c r="K9" s="172"/>
      <c r="L9" s="173" t="str">
        <f>IFERROR(VLOOKUP(D9,DB!A:I,9,0),"")</f>
        <v/>
      </c>
    </row>
    <row r="10" spans="1:16383" ht="31.5" customHeight="1">
      <c r="A10" s="168"/>
      <c r="B10" s="169" t="str">
        <f>IFERROR(VLOOKUP(D10,DB!A:K,11,0),"")</f>
        <v/>
      </c>
      <c r="C10" s="170"/>
      <c r="D10" s="169"/>
      <c r="E10" s="102"/>
      <c r="F10" s="171"/>
      <c r="G10" s="115">
        <f t="shared" ca="1" si="0"/>
        <v>45964.43753541667</v>
      </c>
      <c r="H10" s="171"/>
      <c r="I10" s="169" t="str">
        <f>IFERROR(VLOOKUP(D10,DB!A:F,6,0),"")</f>
        <v/>
      </c>
      <c r="J10" s="169" t="str">
        <f>IFERROR(VLOOKUP(D10,DB!A:G,7,0),"")</f>
        <v/>
      </c>
      <c r="K10" s="172"/>
      <c r="L10" s="173" t="str">
        <f>IFERROR(VLOOKUP(D10,DB!A:I,9,0),"")</f>
        <v/>
      </c>
    </row>
    <row r="11" spans="1:16383" ht="31.5" customHeight="1">
      <c r="A11" s="168"/>
      <c r="B11" s="169" t="str">
        <f>IFERROR(VLOOKUP(D11,DB!A:K,11,0),"")</f>
        <v/>
      </c>
      <c r="C11" s="170"/>
      <c r="D11" s="169"/>
      <c r="E11" s="102"/>
      <c r="F11" s="171"/>
      <c r="G11" s="115">
        <f t="shared" ca="1" si="0"/>
        <v>45964.43753541667</v>
      </c>
      <c r="H11" s="171"/>
      <c r="I11" s="169" t="str">
        <f>IFERROR(VLOOKUP(D11,DB!A:F,6,0),"")</f>
        <v/>
      </c>
      <c r="J11" s="169" t="str">
        <f>IFERROR(VLOOKUP(D11,DB!A:G,7,0),"")</f>
        <v/>
      </c>
      <c r="K11" s="172"/>
      <c r="L11" s="173" t="str">
        <f>IFERROR(VLOOKUP(D11,DB!A:I,9,0),"")</f>
        <v/>
      </c>
    </row>
    <row r="12" spans="1:16383" ht="31.5" customHeight="1">
      <c r="A12" s="168"/>
      <c r="B12" s="169" t="str">
        <f>IFERROR(VLOOKUP(D12,DB!A:K,11,0),"")</f>
        <v/>
      </c>
      <c r="C12" s="170"/>
      <c r="D12" s="169"/>
      <c r="E12" s="102"/>
      <c r="F12" s="171"/>
      <c r="G12" s="115">
        <f t="shared" ca="1" si="0"/>
        <v>45964.43753541667</v>
      </c>
      <c r="H12" s="171"/>
      <c r="I12" s="169" t="str">
        <f>IFERROR(VLOOKUP(D12,DB!A:F,6,0),"")</f>
        <v/>
      </c>
      <c r="J12" s="169" t="str">
        <f>IFERROR(VLOOKUP(D12,DB!A:G,7,0),"")</f>
        <v/>
      </c>
      <c r="K12" s="172"/>
      <c r="L12" s="173" t="str">
        <f>IFERROR(VLOOKUP(D12,DB!A:I,9,0),"")</f>
        <v/>
      </c>
    </row>
    <row r="13" spans="1:16383" ht="31.5" customHeight="1">
      <c r="A13" s="168"/>
      <c r="B13" s="169" t="str">
        <f>IFERROR(VLOOKUP(D13,DB!A:K,11,0),"")</f>
        <v/>
      </c>
      <c r="C13" s="170"/>
      <c r="D13" s="169"/>
      <c r="E13" s="102"/>
      <c r="F13" s="171"/>
      <c r="G13" s="115">
        <f t="shared" ca="1" si="0"/>
        <v>45964.43753541667</v>
      </c>
      <c r="H13" s="171"/>
      <c r="I13" s="169" t="str">
        <f>IFERROR(VLOOKUP(D13,DB!A:F,6,0),"")</f>
        <v/>
      </c>
      <c r="J13" s="169" t="str">
        <f>IFERROR(VLOOKUP(D13,DB!A:G,7,0),"")</f>
        <v/>
      </c>
      <c r="K13" s="172"/>
      <c r="L13" s="173" t="str">
        <f>IFERROR(VLOOKUP(D13,DB!A:I,9,0),"")</f>
        <v/>
      </c>
    </row>
    <row r="14" spans="1:16383" ht="31.5" customHeight="1">
      <c r="A14" s="168"/>
      <c r="B14" s="169" t="str">
        <f>IFERROR(VLOOKUP(D14,DB!A:K,11,0),"")</f>
        <v/>
      </c>
      <c r="C14" s="170"/>
      <c r="D14" s="169"/>
      <c r="E14" s="102"/>
      <c r="F14" s="171"/>
      <c r="G14" s="115">
        <f t="shared" ca="1" si="0"/>
        <v>45964.43753541667</v>
      </c>
      <c r="H14" s="171"/>
      <c r="I14" s="169" t="str">
        <f>IFERROR(VLOOKUP(D14,DB!A:F,6,0),"")</f>
        <v/>
      </c>
      <c r="J14" s="169" t="str">
        <f>IFERROR(VLOOKUP(D14,DB!A:G,7,0),"")</f>
        <v/>
      </c>
      <c r="K14" s="172"/>
      <c r="L14" s="173" t="str">
        <f>IFERROR(VLOOKUP(D14,DB!A:I,9,0),"")</f>
        <v/>
      </c>
    </row>
    <row r="15" spans="1:16383" ht="31.5" customHeight="1">
      <c r="A15" s="168"/>
      <c r="B15" s="169" t="str">
        <f>IFERROR(VLOOKUP(D15,DB!A:K,11,0),"")</f>
        <v/>
      </c>
      <c r="C15" s="170"/>
      <c r="D15" s="169"/>
      <c r="E15" s="102"/>
      <c r="F15" s="171"/>
      <c r="G15" s="115">
        <f t="shared" ca="1" si="0"/>
        <v>45964.43753541667</v>
      </c>
      <c r="H15" s="171"/>
      <c r="I15" s="169" t="str">
        <f>IFERROR(VLOOKUP(D15,DB!A:F,6,0),"")</f>
        <v/>
      </c>
      <c r="J15" s="169" t="str">
        <f>IFERROR(VLOOKUP(D15,DB!A:G,7,0),"")</f>
        <v/>
      </c>
      <c r="K15" s="172"/>
      <c r="L15" s="173" t="str">
        <f>IFERROR(VLOOKUP(D15,DB!A:I,9,0),"")</f>
        <v/>
      </c>
    </row>
    <row r="16" spans="1:16383" ht="31.5" customHeight="1">
      <c r="A16" s="103"/>
      <c r="B16" s="102" t="str">
        <f>IFERROR(VLOOKUP(D16,DB!A:K,11,0),"")</f>
        <v/>
      </c>
      <c r="C16" s="104"/>
      <c r="D16" s="102"/>
      <c r="E16" s="105"/>
      <c r="F16" s="106"/>
      <c r="G16" s="76">
        <f ca="1">IFERROR(NOW()-F16,"-")</f>
        <v>45964.43753541667</v>
      </c>
      <c r="H16" s="106"/>
      <c r="I16" s="102" t="str">
        <f>IFERROR(VLOOKUP(D16,DB!A:F,6,0),"")</f>
        <v/>
      </c>
      <c r="J16" s="101" t="str">
        <f>IFERROR(VLOOKUP(D16,DB!A:G,7,0),"")</f>
        <v/>
      </c>
      <c r="K16" s="107"/>
      <c r="L16" s="108" t="str">
        <f>IFERROR(VLOOKUP(D16,DB!A:I,9,0),"")</f>
        <v/>
      </c>
    </row>
    <row r="17" spans="1:12" ht="31.5" customHeight="1">
      <c r="A17" s="103"/>
      <c r="B17" s="102" t="str">
        <f>IFERROR(VLOOKUP(D17,DB!A:K,11,0),"")</f>
        <v/>
      </c>
      <c r="C17" s="104"/>
      <c r="D17" s="102"/>
      <c r="E17" s="105"/>
      <c r="F17" s="106"/>
      <c r="G17" s="76">
        <f ca="1">IFERROR(NOW()-F17,"-")</f>
        <v>45964.43753541667</v>
      </c>
      <c r="H17" s="106"/>
      <c r="I17" s="102" t="str">
        <f>IFERROR(VLOOKUP(D17,DB!A:F,6,0),"")</f>
        <v/>
      </c>
      <c r="J17" s="101" t="str">
        <f>IFERROR(VLOOKUP(D17,DB!A:G,7,0),"")</f>
        <v/>
      </c>
      <c r="K17" s="107"/>
      <c r="L17" s="108" t="str">
        <f>IFERROR(VLOOKUP(D17,DB!A:I,9,0),"")</f>
        <v/>
      </c>
    </row>
    <row r="18" spans="1:12" ht="31.5" customHeight="1">
      <c r="A18" s="103"/>
      <c r="B18" s="102" t="str">
        <f>IFERROR(VLOOKUP(D18,DB!A:K,11,0),"")</f>
        <v/>
      </c>
      <c r="C18" s="104"/>
      <c r="D18" s="102"/>
      <c r="E18" s="105"/>
      <c r="F18" s="106"/>
      <c r="G18" s="76">
        <f ca="1">IFERROR(NOW()-F18,"-")</f>
        <v>45964.43753541667</v>
      </c>
      <c r="H18" s="106"/>
      <c r="I18" s="102" t="str">
        <f>IFERROR(VLOOKUP(D18,DB!A:F,6,0),"")</f>
        <v/>
      </c>
      <c r="J18" s="101" t="str">
        <f>IFERROR(VLOOKUP(D18,DB!A:G,7,0),"")</f>
        <v/>
      </c>
      <c r="K18" s="107"/>
      <c r="L18" s="108" t="str">
        <f>IFERROR(VLOOKUP(D18,DB!A:I,9,0),"")</f>
        <v/>
      </c>
    </row>
    <row r="19" spans="1:12" ht="31.5" customHeight="1">
      <c r="A19" s="103"/>
      <c r="B19" s="102" t="str">
        <f>IFERROR(VLOOKUP(D19,DB!A:K,11,0),"")</f>
        <v/>
      </c>
      <c r="C19" s="104"/>
      <c r="D19" s="102"/>
      <c r="E19" s="105"/>
      <c r="F19" s="106"/>
      <c r="G19" s="76">
        <f ca="1">IFERROR(NOW()-F19,"-")</f>
        <v>45964.43753541667</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45964.43753541667</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45964.43753541667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45964.43753541667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45964.43753541667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45964.43753541667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45964.43753541667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45964.43753541667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45964.43753541667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45964.43753541667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45964.43753541667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45964.43753541667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45964.43753541667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45964.43753541667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45964.43753541667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45964.43753541667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45964.43753541667</v>
      </c>
      <c r="H35" s="106"/>
      <c r="I35" s="102" t="str">
        <f>IFERROR(VLOOKUP(D35,DB!A:F,6,0),"")</f>
        <v/>
      </c>
      <c r="J35" s="101" t="str">
        <f>IFERROR(VLOOKUP(D35,DB!A:G,7,0),"")</f>
        <v/>
      </c>
      <c r="K35" s="107"/>
      <c r="L35" s="108" t="str">
        <f>IFERROR(VLOOKUP(D35,DB!A:I,9,0),"")</f>
        <v/>
      </c>
    </row>
  </sheetData>
  <dataValidations count="2">
    <dataValidation allowBlank="1" showInputMessage="1" showErrorMessage="1" sqref="E1" xr:uid="{380493DB-286A-4683-AF55-C78F04945A49}"/>
    <dataValidation type="list" allowBlank="1" showInputMessage="1" showErrorMessage="1" sqref="E2:E3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2025-11-03T07:30:55Z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